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\Desktop\Statistika\Kolovoz\"/>
    </mc:Choice>
  </mc:AlternateContent>
  <xr:revisionPtr revIDLastSave="0" documentId="13_ncr:1_{E2D24D7C-8406-4C62-A098-FB8E765C21C8}" xr6:coauthVersionLast="47" xr6:coauthVersionMax="47" xr10:uidLastSave="{00000000-0000-0000-0000-000000000000}"/>
  <bookViews>
    <workbookView xWindow="-120" yWindow="-120" windowWidth="29040" windowHeight="15720" firstSheet="4" activeTab="8" xr2:uid="{1FC27118-89A8-49E3-A312-F6D267BB3FC6}"/>
  </bookViews>
  <sheets>
    <sheet name="KOLOVOZ" sheetId="10" r:id="rId1"/>
    <sheet name="TRŽIŠTA mjesečna" sheetId="1" r:id="rId2"/>
    <sheet name="TRŽIŠTA kumulativ" sheetId="2" r:id="rId3"/>
    <sheet name="DESTINACIJE -TZ mjesečna" sheetId="3" r:id="rId4"/>
    <sheet name="DESTINACIJE - TZ kumulativ" sheetId="4" r:id="rId5"/>
    <sheet name="VRSTA OBJEKATA mjesečna" sheetId="5" r:id="rId6"/>
    <sheet name="VRSTA OBJEKATA kumulativ" sheetId="7" r:id="rId7"/>
    <sheet name="KLASTERI mjesečna" sheetId="8" r:id="rId8"/>
    <sheet name="KLASTERI kumulativ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9" l="1"/>
  <c r="F15" i="9"/>
  <c r="E15" i="9"/>
  <c r="D15" i="9"/>
  <c r="C15" i="9"/>
  <c r="B15" i="9"/>
  <c r="G13" i="9"/>
  <c r="F13" i="9"/>
  <c r="G8" i="9"/>
  <c r="F8" i="9"/>
  <c r="G9" i="9"/>
  <c r="G10" i="9"/>
  <c r="G11" i="9"/>
  <c r="F9" i="9"/>
  <c r="F10" i="9"/>
  <c r="F11" i="9"/>
  <c r="G12" i="9"/>
  <c r="F12" i="9"/>
  <c r="G15" i="8"/>
  <c r="F15" i="8"/>
  <c r="E15" i="8"/>
  <c r="D15" i="8"/>
  <c r="C15" i="8"/>
  <c r="B15" i="8"/>
  <c r="G8" i="8"/>
  <c r="F8" i="8"/>
  <c r="G9" i="8"/>
  <c r="F9" i="8"/>
  <c r="G13" i="8"/>
  <c r="F13" i="8"/>
  <c r="G12" i="8"/>
  <c r="F12" i="8"/>
  <c r="G10" i="8"/>
  <c r="F10" i="8"/>
  <c r="G11" i="8"/>
  <c r="F11" i="8"/>
  <c r="G8" i="7"/>
  <c r="G9" i="7"/>
  <c r="G10" i="7"/>
  <c r="G11" i="7"/>
  <c r="G7" i="7"/>
  <c r="F8" i="7"/>
  <c r="F9" i="7"/>
  <c r="F10" i="7"/>
  <c r="F11" i="7"/>
  <c r="E11" i="7"/>
  <c r="D11" i="7"/>
  <c r="C11" i="7"/>
  <c r="C13" i="7" s="1"/>
  <c r="B11" i="7"/>
  <c r="B13" i="7" s="1"/>
  <c r="F7" i="7"/>
  <c r="E11" i="5"/>
  <c r="E13" i="5" s="1"/>
  <c r="D11" i="5"/>
  <c r="C11" i="5"/>
  <c r="G11" i="5" s="1"/>
  <c r="B11" i="5"/>
  <c r="B13" i="5" s="1"/>
  <c r="D13" i="5"/>
  <c r="G8" i="5"/>
  <c r="G9" i="5"/>
  <c r="G10" i="5"/>
  <c r="G7" i="5"/>
  <c r="F8" i="5"/>
  <c r="F9" i="5"/>
  <c r="F10" i="5"/>
  <c r="F11" i="5"/>
  <c r="F7" i="5"/>
  <c r="G49" i="4"/>
  <c r="F49" i="4"/>
  <c r="E49" i="4"/>
  <c r="D49" i="4"/>
  <c r="C49" i="4"/>
  <c r="B49" i="4"/>
  <c r="F46" i="4"/>
  <c r="F4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G7" i="4"/>
  <c r="F7" i="4"/>
  <c r="G50" i="3"/>
  <c r="F50" i="3"/>
  <c r="E50" i="3"/>
  <c r="D50" i="3"/>
  <c r="C50" i="3"/>
  <c r="B50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G7" i="3"/>
  <c r="F7" i="3"/>
  <c r="G83" i="2"/>
  <c r="F83" i="2"/>
  <c r="E83" i="2"/>
  <c r="D83" i="2"/>
  <c r="C83" i="2"/>
  <c r="B83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G7" i="2"/>
  <c r="F7" i="2"/>
  <c r="G83" i="1"/>
  <c r="F83" i="1"/>
  <c r="E83" i="1"/>
  <c r="D83" i="1"/>
  <c r="C83" i="1"/>
  <c r="B8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G7" i="1"/>
  <c r="F7" i="1"/>
  <c r="E13" i="7"/>
  <c r="D13" i="7"/>
  <c r="F13" i="7" l="1"/>
  <c r="G13" i="7"/>
  <c r="F13" i="5"/>
  <c r="C13" i="5"/>
  <c r="G13" i="5" s="1"/>
</calcChain>
</file>

<file path=xl/sharedStrings.xml><?xml version="1.0" encoding="utf-8"?>
<sst xmlns="http://schemas.openxmlformats.org/spreadsheetml/2006/main" count="370" uniqueCount="157">
  <si>
    <t>DOLASCI</t>
  </si>
  <si>
    <t>NOĆENJA</t>
  </si>
  <si>
    <t>3=2/1</t>
  </si>
  <si>
    <t>UKUPNO</t>
  </si>
  <si>
    <t>INDEKS 2025/2024</t>
  </si>
  <si>
    <t>SPLITSKA RIVIJERA</t>
  </si>
  <si>
    <t>MAKARSKA RIVIJERA</t>
  </si>
  <si>
    <t>OTOK BRAČ</t>
  </si>
  <si>
    <t>OTOK HVAR</t>
  </si>
  <si>
    <t>OTOK VIS</t>
  </si>
  <si>
    <t>3=1/2</t>
  </si>
  <si>
    <t>DALMATINSKA ZAGORA</t>
  </si>
  <si>
    <t xml:space="preserve"> </t>
  </si>
  <si>
    <t>PREGLED TURISTIČKOG PROMETA NA PODRUČJU SPLITSKO - DALMATINSKE ŽUPANIJE U KOMERCIJALNIM OBJEKTIMA - PO TRŽIŠTIMA</t>
  </si>
  <si>
    <t>PREGLED TURISTIČKOG PROMETA NA PODRUČJU SPLITSKO - DALMATINSKE ŽUPANIJE U KOMERCIJALNIM OBJEKTIMA - PO TURISTIČKIM ZAJEDNICAMA</t>
  </si>
  <si>
    <t>PREGLED TURISTIČKOG PROMETA NA PODRUČJU SPLITSKO - DALMATINSKE ŽUPANIJE U KOMERCIJALNIM OBJEKTIMA - PO VRSTI OBJEKTA</t>
  </si>
  <si>
    <t>PREGLED TURISTIČKOG PROMETA NA PODRUČJU SPLITSKO - DALMATINSKE ŽUPANIJE U KOMERCIJALNIM OBJEKTIMA - PO KLASTERIMA</t>
  </si>
  <si>
    <t>Poljska</t>
  </si>
  <si>
    <t>Njemačka</t>
  </si>
  <si>
    <t>Bosna i Hercegovina</t>
  </si>
  <si>
    <t>Ujedinjena Kraljevina</t>
  </si>
  <si>
    <t>Češka</t>
  </si>
  <si>
    <t>Hrvatska</t>
  </si>
  <si>
    <t>SAD</t>
  </si>
  <si>
    <t>Švedska</t>
  </si>
  <si>
    <t>Ukrajina</t>
  </si>
  <si>
    <t>Slovenija</t>
  </si>
  <si>
    <t>Austrija</t>
  </si>
  <si>
    <t>Francuska</t>
  </si>
  <si>
    <t>Slovačka</t>
  </si>
  <si>
    <t>Norveška</t>
  </si>
  <si>
    <t>Mađarska</t>
  </si>
  <si>
    <t>Nizozemska</t>
  </si>
  <si>
    <t>Srbija</t>
  </si>
  <si>
    <t>Finska</t>
  </si>
  <si>
    <t>Irska</t>
  </si>
  <si>
    <t>Australija</t>
  </si>
  <si>
    <t>Švicarska</t>
  </si>
  <si>
    <t>Kanada</t>
  </si>
  <si>
    <t>Italija</t>
  </si>
  <si>
    <t>Španjolska</t>
  </si>
  <si>
    <t>Rumunjska</t>
  </si>
  <si>
    <t>Belgija</t>
  </si>
  <si>
    <t>Danska</t>
  </si>
  <si>
    <t>Litva</t>
  </si>
  <si>
    <t>Brazil</t>
  </si>
  <si>
    <t>Indija</t>
  </si>
  <si>
    <t>Ostale azijske zemlje</t>
  </si>
  <si>
    <t>Portugal</t>
  </si>
  <si>
    <t>Argentina</t>
  </si>
  <si>
    <t>Island</t>
  </si>
  <si>
    <t>Makedonija</t>
  </si>
  <si>
    <t>Kina</t>
  </si>
  <si>
    <t>Estonija</t>
  </si>
  <si>
    <t>Letonija</t>
  </si>
  <si>
    <t>Ostale zemlje Južne i Srednje Amerike</t>
  </si>
  <si>
    <t>Novi Zeland</t>
  </si>
  <si>
    <t>Koreja, Republika</t>
  </si>
  <si>
    <t>Bjelorusija</t>
  </si>
  <si>
    <t>Rusija</t>
  </si>
  <si>
    <t>Kosovo</t>
  </si>
  <si>
    <t>Turska</t>
  </si>
  <si>
    <t>Crna Gora</t>
  </si>
  <si>
    <t>Meksiko</t>
  </si>
  <si>
    <t>Čile</t>
  </si>
  <si>
    <t>Japan</t>
  </si>
  <si>
    <t>Ostale afričke zemlje</t>
  </si>
  <si>
    <t>Ostale europske zemlje</t>
  </si>
  <si>
    <t>Južnoafrička Republika</t>
  </si>
  <si>
    <t>Tajvan, Kina</t>
  </si>
  <si>
    <t>Grčka</t>
  </si>
  <si>
    <t>Bugarska</t>
  </si>
  <si>
    <t>Albanija</t>
  </si>
  <si>
    <t>Izrael</t>
  </si>
  <si>
    <t>Luksemburg</t>
  </si>
  <si>
    <t>Ostale zemlje Sjeverne Amerike</t>
  </si>
  <si>
    <t>Maroko</t>
  </si>
  <si>
    <t>Hong Kong, Kina</t>
  </si>
  <si>
    <t>Malta</t>
  </si>
  <si>
    <t>Ujedinjeni Arapski Emirati</t>
  </si>
  <si>
    <t>Tajland</t>
  </si>
  <si>
    <t>Cipar</t>
  </si>
  <si>
    <t>Indonezija</t>
  </si>
  <si>
    <t>Kazahstan</t>
  </si>
  <si>
    <t>Jordan</t>
  </si>
  <si>
    <t>Tunis</t>
  </si>
  <si>
    <t>Ostale zemlje Oceanije</t>
  </si>
  <si>
    <t>Kuvajt</t>
  </si>
  <si>
    <t>Katar</t>
  </si>
  <si>
    <t>Lihtenštajn</t>
  </si>
  <si>
    <t>Makao, Kina</t>
  </si>
  <si>
    <t>Oman</t>
  </si>
  <si>
    <t>Turistička zajednica grada - Split</t>
  </si>
  <si>
    <t>Turistička zajednica grada - Makarska</t>
  </si>
  <si>
    <t>Turistička zajednica općine - Baška Voda</t>
  </si>
  <si>
    <t>Turistička zajednica grada - Omiš</t>
  </si>
  <si>
    <t>Turistička zajednica općine - Tučepi</t>
  </si>
  <si>
    <t>Turistička zajednica općine - Seget</t>
  </si>
  <si>
    <t>Turistička zajednica grada - Hvar</t>
  </si>
  <si>
    <t>Turistička zajednica općine - Brela</t>
  </si>
  <si>
    <t>Turistička zajednica općine - Bol</t>
  </si>
  <si>
    <t>Turistička zajednica grada - Kaštela</t>
  </si>
  <si>
    <t>Turistička zajednica općine - Podstrana</t>
  </si>
  <si>
    <t>Turistička zajednica općine - Okrug</t>
  </si>
  <si>
    <t>Turistička zajednica grada - Supetar</t>
  </si>
  <si>
    <t>Turistička zajednica općine - Gradac</t>
  </si>
  <si>
    <t>Turistička zajednica općine - Podgora</t>
  </si>
  <si>
    <t>Turistička zajednica grada - Trogir</t>
  </si>
  <si>
    <t>Turistička zajednica općine - Jelsa</t>
  </si>
  <si>
    <t>Turistička zajednica općine - Dugi Rat</t>
  </si>
  <si>
    <t>Turistička zajednica mjesta - Živogošće</t>
  </si>
  <si>
    <t>Turistička zajednica mjesta - Drvenik</t>
  </si>
  <si>
    <t>Turistička zajednica općine - Marina</t>
  </si>
  <si>
    <t>Turistička zajednica grada - Stari Grad</t>
  </si>
  <si>
    <t>Turistička zajednica općine - Postira</t>
  </si>
  <si>
    <t>Turistička zajednica općine - Milna</t>
  </si>
  <si>
    <t>Turistička zajednica mjesta - Vrboska</t>
  </si>
  <si>
    <t>Turistička zajednica grada - Vis</t>
  </si>
  <si>
    <t>Turistička zajednica područja - Imota</t>
  </si>
  <si>
    <t>Turistička zajednica Splitsko-dalmatinske županije</t>
  </si>
  <si>
    <t>Turistička zajednica mjesta - Igrane</t>
  </si>
  <si>
    <t>Turistička zajednica općine - Šolta</t>
  </si>
  <si>
    <t>Turistička zajednica grada - Solin</t>
  </si>
  <si>
    <t>Turistička zajednica općine - Sutivan</t>
  </si>
  <si>
    <t>Turistička zajednica grada - Komiža</t>
  </si>
  <si>
    <t>Turistička zajednica općine - Selca</t>
  </si>
  <si>
    <t>Turistička zajednica općine - Pučišća</t>
  </si>
  <si>
    <t>Turistička zajednica grada - Sinj</t>
  </si>
  <si>
    <t>Turistička zajednica općine - Dugopolje</t>
  </si>
  <si>
    <t>Turistička zajednica općine - Šestanovac</t>
  </si>
  <si>
    <t>Turistička zajednica grada - Trilj</t>
  </si>
  <si>
    <t>Turistička zajednica grada - Vrgorac</t>
  </si>
  <si>
    <t>Turistička zajednica grada - Vrlika</t>
  </si>
  <si>
    <t>Hoteli</t>
  </si>
  <si>
    <t>Kampovi</t>
  </si>
  <si>
    <t>Objekti na OPG-u (seljačkom domaćinstvu)</t>
  </si>
  <si>
    <t>Objekti u domaćinstvu</t>
  </si>
  <si>
    <t xml:space="preserve">Podaci turističkog prometa odnose se na noćenja i dolaske u komercijalnim smještajnim objektima.  </t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</si>
  <si>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Đaka koji nemaju prebivalište u općini ili gradu u kojem se školuju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</si>
  <si>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Osoba koje uslugu noćenja koriste u okviru ostvarivanja programa socijalne skrbi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</si>
  <si>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Putnika na putničkom brodu u međunarodnom pomorskom prometu kada se brod nalazi na vezu u luci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</si>
  <si>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Studenata koji nemaju prebivalište u općini ili gradu u kojem se školuju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</si>
  <si>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Sezonskih radnika - osobe koje zbog potrebe rada ili obavljanja poslova koriste uslugu</t>
    </r>
  </si>
  <si>
    <t>smještaja u općini ili gradu u kojem nemaju prebivalište, isključivo za vrijeme obavljanja poslova/rada</t>
  </si>
  <si>
    <t>Podaci ne uključuju prijave :</t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</si>
  <si>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Stanovnika općine/grada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</si>
  <si>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Dnevnog odmora</t>
    </r>
  </si>
  <si>
    <t>PREGLED TURISTIČKOG PROMETA NA PODRUČJU SPLITSKO - DALMATINSKE ŽUPANIJE U KOMERCIJALNIM OBJEKTIMA - KOLOVOZ 2025.</t>
  </si>
  <si>
    <t>KOLOVOZ 2025.</t>
  </si>
  <si>
    <t>VIII / 2025</t>
  </si>
  <si>
    <t>VIII / 2024</t>
  </si>
  <si>
    <t>SIJEČANJ - KOLOVOZ 2025.</t>
  </si>
  <si>
    <t>I - VIII / 2025</t>
  </si>
  <si>
    <t>I - VIII / 2024</t>
  </si>
  <si>
    <t>VIII/ 2025</t>
  </si>
  <si>
    <t>I - VIII/ 2025</t>
  </si>
  <si>
    <t>Ostali ugostiteljski objekti za smještaj (Druge vrste - skupina kampovi) i Ostalo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</si>
</sst>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&quot;;&quot;-&quot;#,##0.00&quot; &quot;;&quot; -&quot;#&quot; &quot;;&quot; &quot;@&quot; &quot;"/>
    <numFmt numFmtId="165" formatCode="#,##0.00&quot; &quot;[$kn-41A];[Red]&quot;-&quot;#,##0.00&quot; &quot;[$kn-41A]"/>
    <numFmt numFmtId="166" formatCode="&quot; &quot;#,##0.00&quot;    &quot;;&quot;-&quot;#,##0.00&quot;    &quot;;&quot; -&quot;00&quot;    &quot;;&quot; &quot;@&quot; 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b/>
      <i/>
      <sz val="16"/>
      <color rgb="FF333333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000000"/>
      <name val="Tahoma"/>
      <family val="2"/>
      <charset val="238"/>
    </font>
    <font>
      <b/>
      <i/>
      <u/>
      <sz val="11"/>
      <color rgb="FF333333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333333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0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D6DCE4"/>
      </patternFill>
    </fill>
    <fill>
      <patternFill patternType="solid">
        <fgColor theme="0" tint="-0.14999847407452621"/>
        <bgColor rgb="FFF7C7AC"/>
      </patternFill>
    </fill>
    <fill>
      <patternFill patternType="solid">
        <fgColor theme="0" tint="-4.9989318521683403E-2"/>
        <bgColor rgb="FFD6DCE4"/>
      </patternFill>
    </fill>
    <fill>
      <patternFill patternType="solid">
        <fgColor theme="8" tint="0.79998168889431442"/>
        <bgColor rgb="FFD6DCE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5" fillId="5" borderId="0" applyNumberFormat="0" applyBorder="0" applyProtection="0"/>
    <xf numFmtId="0" fontId="12" fillId="7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165" fontId="14" fillId="0" borderId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166" fontId="2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9" fillId="0" borderId="0" xfId="0" applyFont="1"/>
    <xf numFmtId="0" fontId="0" fillId="0" borderId="10" xfId="0" applyBorder="1"/>
    <xf numFmtId="0" fontId="17" fillId="0" borderId="8" xfId="1" applyFont="1" applyBorder="1"/>
    <xf numFmtId="0" fontId="15" fillId="0" borderId="5" xfId="1" applyFont="1" applyBorder="1"/>
    <xf numFmtId="0" fontId="0" fillId="0" borderId="4" xfId="0" applyBorder="1"/>
    <xf numFmtId="0" fontId="16" fillId="9" borderId="12" xfId="1" applyFont="1" applyFill="1" applyBorder="1" applyAlignment="1">
      <alignment horizontal="center"/>
    </xf>
    <xf numFmtId="0" fontId="16" fillId="10" borderId="12" xfId="1" applyFont="1" applyFill="1" applyBorder="1" applyAlignment="1">
      <alignment horizontal="center"/>
    </xf>
    <xf numFmtId="0" fontId="15" fillId="0" borderId="14" xfId="1" applyFont="1" applyBorder="1"/>
    <xf numFmtId="0" fontId="17" fillId="0" borderId="17" xfId="1" applyFont="1" applyBorder="1"/>
    <xf numFmtId="0" fontId="16" fillId="10" borderId="20" xfId="1" applyFont="1" applyFill="1" applyBorder="1" applyAlignment="1">
      <alignment horizontal="center"/>
    </xf>
    <xf numFmtId="0" fontId="16" fillId="9" borderId="20" xfId="1" applyFont="1" applyFill="1" applyBorder="1" applyAlignment="1">
      <alignment horizontal="center"/>
    </xf>
    <xf numFmtId="0" fontId="17" fillId="0" borderId="24" xfId="1" applyFont="1" applyBorder="1"/>
    <xf numFmtId="0" fontId="15" fillId="0" borderId="26" xfId="1" applyFont="1" applyBorder="1"/>
    <xf numFmtId="0" fontId="15" fillId="0" borderId="27" xfId="1" applyFont="1" applyBorder="1"/>
    <xf numFmtId="0" fontId="16" fillId="10" borderId="25" xfId="1" applyFont="1" applyFill="1" applyBorder="1" applyAlignment="1">
      <alignment horizontal="center"/>
    </xf>
    <xf numFmtId="0" fontId="15" fillId="0" borderId="32" xfId="1" applyFont="1" applyBorder="1"/>
    <xf numFmtId="0" fontId="0" fillId="0" borderId="17" xfId="0" applyBorder="1"/>
    <xf numFmtId="0" fontId="0" fillId="0" borderId="24" xfId="0" applyBorder="1"/>
    <xf numFmtId="0" fontId="16" fillId="12" borderId="22" xfId="1" applyFont="1" applyFill="1" applyBorder="1" applyAlignment="1">
      <alignment horizontal="center"/>
    </xf>
    <xf numFmtId="0" fontId="16" fillId="12" borderId="3" xfId="1" applyFont="1" applyFill="1" applyBorder="1" applyAlignment="1">
      <alignment horizontal="center"/>
    </xf>
    <xf numFmtId="3" fontId="0" fillId="0" borderId="4" xfId="0" applyNumberFormat="1" applyBorder="1"/>
    <xf numFmtId="0" fontId="0" fillId="0" borderId="14" xfId="0" applyBorder="1"/>
    <xf numFmtId="3" fontId="0" fillId="0" borderId="15" xfId="0" applyNumberFormat="1" applyBorder="1"/>
    <xf numFmtId="0" fontId="0" fillId="0" borderId="19" xfId="0" applyBorder="1"/>
    <xf numFmtId="3" fontId="0" fillId="0" borderId="20" xfId="0" applyNumberFormat="1" applyBorder="1"/>
    <xf numFmtId="3" fontId="0" fillId="0" borderId="13" xfId="0" applyNumberFormat="1" applyBorder="1"/>
    <xf numFmtId="3" fontId="1" fillId="13" borderId="35" xfId="0" applyNumberFormat="1" applyFont="1" applyFill="1" applyBorder="1"/>
    <xf numFmtId="0" fontId="15" fillId="0" borderId="19" xfId="1" applyFont="1" applyBorder="1"/>
    <xf numFmtId="0" fontId="16" fillId="11" borderId="20" xfId="1" applyFont="1" applyFill="1" applyBorder="1" applyAlignment="1">
      <alignment horizontal="center"/>
    </xf>
    <xf numFmtId="0" fontId="15" fillId="0" borderId="38" xfId="1" applyFont="1" applyBorder="1"/>
    <xf numFmtId="1" fontId="0" fillId="0" borderId="4" xfId="0" applyNumberFormat="1" applyBorder="1"/>
    <xf numFmtId="1" fontId="1" fillId="13" borderId="35" xfId="0" applyNumberFormat="1" applyFont="1" applyFill="1" applyBorder="1"/>
    <xf numFmtId="1" fontId="0" fillId="0" borderId="15" xfId="0" applyNumberFormat="1" applyBorder="1"/>
    <xf numFmtId="1" fontId="0" fillId="0" borderId="13" xfId="0" applyNumberFormat="1" applyBorder="1"/>
    <xf numFmtId="3" fontId="0" fillId="0" borderId="39" xfId="0" applyNumberFormat="1" applyBorder="1"/>
    <xf numFmtId="3" fontId="0" fillId="0" borderId="11" xfId="0" applyNumberFormat="1" applyBorder="1"/>
    <xf numFmtId="1" fontId="0" fillId="0" borderId="37" xfId="0" applyNumberFormat="1" applyBorder="1"/>
    <xf numFmtId="3" fontId="21" fillId="0" borderId="0" xfId="0" applyNumberFormat="1" applyFont="1"/>
    <xf numFmtId="4" fontId="21" fillId="0" borderId="0" xfId="0" applyNumberFormat="1" applyFont="1"/>
    <xf numFmtId="0" fontId="20" fillId="0" borderId="0" xfId="0" applyFont="1"/>
    <xf numFmtId="0" fontId="0" fillId="0" borderId="40" xfId="0" applyBorder="1"/>
    <xf numFmtId="0" fontId="0" fillId="0" borderId="37" xfId="0" applyBorder="1"/>
    <xf numFmtId="0" fontId="15" fillId="0" borderId="42" xfId="1" applyFont="1" applyBorder="1"/>
    <xf numFmtId="3" fontId="0" fillId="0" borderId="37" xfId="0" applyNumberFormat="1" applyBorder="1"/>
    <xf numFmtId="3" fontId="22" fillId="0" borderId="4" xfId="0" applyNumberFormat="1" applyFont="1" applyBorder="1"/>
    <xf numFmtId="0" fontId="0" fillId="0" borderId="43" xfId="0" applyBorder="1"/>
    <xf numFmtId="0" fontId="0" fillId="0" borderId="42" xfId="0" applyBorder="1"/>
    <xf numFmtId="0" fontId="1" fillId="14" borderId="34" xfId="0" applyFont="1" applyFill="1" applyBorder="1"/>
    <xf numFmtId="3" fontId="1" fillId="14" borderId="35" xfId="0" applyNumberFormat="1" applyFont="1" applyFill="1" applyBorder="1"/>
    <xf numFmtId="0" fontId="1" fillId="14" borderId="19" xfId="0" applyFont="1" applyFill="1" applyBorder="1"/>
    <xf numFmtId="3" fontId="1" fillId="14" borderId="20" xfId="0" applyNumberFormat="1" applyFont="1" applyFill="1" applyBorder="1"/>
    <xf numFmtId="0" fontId="16" fillId="14" borderId="34" xfId="1" applyFont="1" applyFill="1" applyBorder="1"/>
    <xf numFmtId="4" fontId="0" fillId="0" borderId="0" xfId="0" applyNumberFormat="1"/>
    <xf numFmtId="3" fontId="1" fillId="13" borderId="36" xfId="0" applyNumberFormat="1" applyFont="1" applyFill="1" applyBorder="1"/>
    <xf numFmtId="3" fontId="0" fillId="0" borderId="33" xfId="0" applyNumberFormat="1" applyBorder="1"/>
    <xf numFmtId="3" fontId="0" fillId="0" borderId="18" xfId="0" applyNumberFormat="1" applyBorder="1"/>
    <xf numFmtId="0" fontId="16" fillId="12" borderId="23" xfId="1" applyFont="1" applyFill="1" applyBorder="1" applyAlignment="1">
      <alignment horizontal="center"/>
    </xf>
    <xf numFmtId="3" fontId="0" fillId="0" borderId="16" xfId="0" applyNumberFormat="1" applyBorder="1"/>
    <xf numFmtId="3" fontId="1" fillId="14" borderId="36" xfId="0" applyNumberFormat="1" applyFont="1" applyFill="1" applyBorder="1"/>
    <xf numFmtId="3" fontId="0" fillId="0" borderId="21" xfId="0" applyNumberFormat="1" applyBorder="1"/>
    <xf numFmtId="0" fontId="16" fillId="12" borderId="44" xfId="1" applyFont="1" applyFill="1" applyBorder="1" applyAlignment="1">
      <alignment horizontal="center"/>
    </xf>
    <xf numFmtId="1" fontId="0" fillId="0" borderId="16" xfId="0" applyNumberFormat="1" applyBorder="1"/>
    <xf numFmtId="1" fontId="0" fillId="0" borderId="18" xfId="0" applyNumberFormat="1" applyBorder="1"/>
    <xf numFmtId="1" fontId="0" fillId="0" borderId="33" xfId="0" applyNumberFormat="1" applyBorder="1"/>
    <xf numFmtId="1" fontId="0" fillId="0" borderId="41" xfId="0" applyNumberFormat="1" applyBorder="1"/>
    <xf numFmtId="3" fontId="0" fillId="0" borderId="41" xfId="0" applyNumberFormat="1" applyBorder="1"/>
    <xf numFmtId="3" fontId="23" fillId="0" borderId="0" xfId="0" applyNumberFormat="1" applyFont="1"/>
    <xf numFmtId="4" fontId="0" fillId="0" borderId="10" xfId="0" applyNumberFormat="1" applyBorder="1"/>
    <xf numFmtId="3" fontId="1" fillId="14" borderId="21" xfId="0" applyNumberFormat="1" applyFont="1" applyFill="1" applyBorder="1"/>
    <xf numFmtId="1" fontId="0" fillId="0" borderId="0" xfId="0" applyNumberFormat="1"/>
    <xf numFmtId="1" fontId="16" fillId="12" borderId="21" xfId="1" applyNumberFormat="1" applyFont="1" applyFill="1" applyBorder="1" applyAlignment="1">
      <alignment horizontal="center"/>
    </xf>
    <xf numFmtId="1" fontId="0" fillId="0" borderId="10" xfId="0" applyNumberFormat="1" applyBorder="1"/>
    <xf numFmtId="1" fontId="1" fillId="13" borderId="36" xfId="0" applyNumberFormat="1" applyFont="1" applyFill="1" applyBorder="1"/>
    <xf numFmtId="1" fontId="16" fillId="12" borderId="20" xfId="1" applyNumberFormat="1" applyFont="1" applyFill="1" applyBorder="1" applyAlignment="1">
      <alignment horizontal="center"/>
    </xf>
    <xf numFmtId="1" fontId="16" fillId="12" borderId="22" xfId="1" applyNumberFormat="1" applyFont="1" applyFill="1" applyBorder="1" applyAlignment="1">
      <alignment horizontal="center"/>
    </xf>
    <xf numFmtId="1" fontId="16" fillId="12" borderId="23" xfId="1" applyNumberFormat="1" applyFont="1" applyFill="1" applyBorder="1" applyAlignment="1">
      <alignment horizontal="center"/>
    </xf>
    <xf numFmtId="1" fontId="1" fillId="14" borderId="35" xfId="0" applyNumberFormat="1" applyFont="1" applyFill="1" applyBorder="1"/>
    <xf numFmtId="1" fontId="1" fillId="14" borderId="36" xfId="0" applyNumberFormat="1" applyFont="1" applyFill="1" applyBorder="1"/>
    <xf numFmtId="0" fontId="0" fillId="0" borderId="46" xfId="0" applyBorder="1"/>
    <xf numFmtId="3" fontId="0" fillId="0" borderId="47" xfId="0" applyNumberFormat="1" applyBorder="1"/>
    <xf numFmtId="0" fontId="16" fillId="12" borderId="20" xfId="1" applyFont="1" applyFill="1" applyBorder="1" applyAlignment="1">
      <alignment horizontal="center"/>
    </xf>
    <xf numFmtId="0" fontId="16" fillId="12" borderId="21" xfId="1" applyFont="1" applyFill="1" applyBorder="1" applyAlignment="1">
      <alignment horizontal="center"/>
    </xf>
    <xf numFmtId="3" fontId="23" fillId="0" borderId="4" xfId="0" applyNumberFormat="1" applyFont="1" applyBorder="1"/>
    <xf numFmtId="0" fontId="24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horizontal="left" vertical="center" indent="5"/>
    </xf>
    <xf numFmtId="0" fontId="0" fillId="0" borderId="11" xfId="0" applyBorder="1"/>
    <xf numFmtId="0" fontId="0" fillId="0" borderId="13" xfId="0" applyBorder="1"/>
    <xf numFmtId="0" fontId="19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11" borderId="15" xfId="1" applyFont="1" applyFill="1" applyBorder="1" applyAlignment="1">
      <alignment horizontal="center" vertical="center" wrapText="1"/>
    </xf>
    <xf numFmtId="0" fontId="16" fillId="10" borderId="15" xfId="1" applyFont="1" applyFill="1" applyBorder="1" applyAlignment="1">
      <alignment horizontal="center" vertical="center" wrapText="1"/>
    </xf>
    <xf numFmtId="0" fontId="16" fillId="12" borderId="15" xfId="1" applyFont="1" applyFill="1" applyBorder="1" applyAlignment="1">
      <alignment horizontal="center" vertical="center" wrapText="1"/>
    </xf>
    <xf numFmtId="0" fontId="16" fillId="12" borderId="16" xfId="1" applyFont="1" applyFill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8" fillId="8" borderId="4" xfId="1" applyFont="1" applyFill="1" applyBorder="1" applyAlignment="1">
      <alignment horizontal="center" vertical="center"/>
    </xf>
    <xf numFmtId="0" fontId="17" fillId="0" borderId="18" xfId="1" applyFont="1" applyBorder="1" applyAlignment="1">
      <alignment horizontal="center" vertical="center" wrapText="1"/>
    </xf>
    <xf numFmtId="0" fontId="16" fillId="9" borderId="6" xfId="1" applyFont="1" applyFill="1" applyBorder="1" applyAlignment="1">
      <alignment horizontal="center" vertical="center" wrapText="1"/>
    </xf>
    <xf numFmtId="0" fontId="16" fillId="10" borderId="6" xfId="1" applyFont="1" applyFill="1" applyBorder="1" applyAlignment="1">
      <alignment horizontal="center" vertical="center" wrapText="1"/>
    </xf>
    <xf numFmtId="1" fontId="16" fillId="12" borderId="6" xfId="1" applyNumberFormat="1" applyFont="1" applyFill="1" applyBorder="1" applyAlignment="1">
      <alignment horizontal="center" vertical="center" wrapText="1"/>
    </xf>
    <xf numFmtId="1" fontId="16" fillId="12" borderId="7" xfId="1" applyNumberFormat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8" fillId="8" borderId="3" xfId="1" applyFont="1" applyFill="1" applyBorder="1" applyAlignment="1">
      <alignment horizontal="center" vertical="center"/>
    </xf>
    <xf numFmtId="1" fontId="17" fillId="0" borderId="1" xfId="1" applyNumberFormat="1" applyFont="1" applyBorder="1" applyAlignment="1">
      <alignment horizontal="center" vertical="center" wrapText="1"/>
    </xf>
    <xf numFmtId="1" fontId="17" fillId="0" borderId="9" xfId="1" applyNumberFormat="1" applyFont="1" applyBorder="1" applyAlignment="1">
      <alignment horizontal="center" vertical="center" wrapText="1"/>
    </xf>
    <xf numFmtId="0" fontId="16" fillId="9" borderId="15" xfId="1" applyFont="1" applyFill="1" applyBorder="1" applyAlignment="1">
      <alignment horizontal="center" vertical="center" wrapText="1"/>
    </xf>
    <xf numFmtId="0" fontId="16" fillId="12" borderId="6" xfId="1" applyFont="1" applyFill="1" applyBorder="1" applyAlignment="1">
      <alignment horizontal="center" vertical="center" wrapText="1"/>
    </xf>
    <xf numFmtId="0" fontId="16" fillId="12" borderId="7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6" fillId="10" borderId="28" xfId="1" applyFont="1" applyFill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8" fillId="8" borderId="30" xfId="1" applyFont="1" applyFill="1" applyBorder="1" applyAlignment="1">
      <alignment horizontal="center" vertical="center"/>
    </xf>
    <xf numFmtId="0" fontId="18" fillId="8" borderId="31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45" xfId="1" applyFont="1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 applyBorder="1"/>
    <xf numFmtId="3" fontId="0" fillId="0" borderId="48" xfId="0" applyNumberFormat="1" applyBorder="1"/>
    <xf numFmtId="3" fontId="0" fillId="0" borderId="0" xfId="0" applyNumberFormat="1" applyBorder="1"/>
  </cellXfs>
  <cellStyles count="24">
    <cellStyle name="Accent" xfId="8" xr:uid="{21228B39-2437-4E73-BDB6-8A3C5F457A9D}"/>
    <cellStyle name="Accent 1" xfId="9" xr:uid="{56BE0E8E-8576-4ED2-BF8E-207D8306F64D}"/>
    <cellStyle name="Accent 2" xfId="10" xr:uid="{44E4A38A-09A3-4FA3-A781-13B6E4AF5C3A}"/>
    <cellStyle name="Accent 3" xfId="11" xr:uid="{304C9EFB-5026-46C6-B934-EE7390D1B980}"/>
    <cellStyle name="Bad 2" xfId="6" xr:uid="{675E36C7-A12A-49F3-82A1-C470B92A9AA1}"/>
    <cellStyle name="Comma 2" xfId="2" xr:uid="{18655B9C-CACD-4339-B311-C66F9040A854}"/>
    <cellStyle name="Error" xfId="12" xr:uid="{61055A74-EAC9-4AB4-BE20-788A5C661B1F}"/>
    <cellStyle name="Footnote" xfId="13" xr:uid="{48829D9C-6E3A-4B51-91E0-98D1953B43D3}"/>
    <cellStyle name="Heading" xfId="14" xr:uid="{98564364-DB9E-4DC1-92A0-F9E7B1236D8D}"/>
    <cellStyle name="Heading 1 2" xfId="3" xr:uid="{C8AE8FD3-78E6-4EEA-A032-245FBCB10E39}"/>
    <cellStyle name="Heading 2 2" xfId="4" xr:uid="{D916F72A-C7E3-4FD9-9A45-4E47E9B2DBE6}"/>
    <cellStyle name="Heading 3 2" xfId="5" xr:uid="{37FFE318-49CA-42FD-B6CA-B5A803571DD0}"/>
    <cellStyle name="Heading1" xfId="15" xr:uid="{A18C2622-9325-42B7-99C1-F78CC17136B9}"/>
    <cellStyle name="Neutral 2" xfId="7" xr:uid="{CA2F6F5A-CE3F-46EF-AD6E-0AFEA23D9AD0}"/>
    <cellStyle name="Normal" xfId="0" builtinId="0"/>
    <cellStyle name="Normal 2" xfId="1" xr:uid="{223CC9BF-73BB-452F-8910-A380A431D89F}"/>
    <cellStyle name="Normalno 2" xfId="16" xr:uid="{FD31A882-8EDC-4DEC-A020-EAED681F009D}"/>
    <cellStyle name="Normalno 3" xfId="17" xr:uid="{C78D624F-C0EB-4718-BA15-43D623C572E0}"/>
    <cellStyle name="Result" xfId="18" xr:uid="{E08E029C-66ED-48EB-B926-7DD4D358E4DD}"/>
    <cellStyle name="Result2" xfId="19" xr:uid="{7A6C8E58-24E2-484A-9358-7FC0C33B1E13}"/>
    <cellStyle name="Status" xfId="20" xr:uid="{03BB7B31-C899-4ABE-AC1A-4E64993CAC20}"/>
    <cellStyle name="Text" xfId="21" xr:uid="{A76F36E9-B83C-4DBC-9ED5-A77A955AD7C5}"/>
    <cellStyle name="Warning" xfId="22" xr:uid="{AD44C0A0-6388-419F-A161-FB8B47830D65}"/>
    <cellStyle name="Zarez" xfId="23" xr:uid="{9DFA0376-A0CA-44C2-A8EE-FB944DBF3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A9C8-47AA-431B-8335-A369A6D7DFF8}">
  <dimension ref="A8:T31"/>
  <sheetViews>
    <sheetView workbookViewId="0">
      <selection activeCell="O11" sqref="O11"/>
    </sheetView>
  </sheetViews>
  <sheetFormatPr defaultRowHeight="15" x14ac:dyDescent="0.25"/>
  <cols>
    <col min="10" max="10" width="24.85546875" customWidth="1"/>
  </cols>
  <sheetData>
    <row r="8" spans="1:9" ht="15.75" customHeight="1" x14ac:dyDescent="0.25">
      <c r="A8" s="90" t="s">
        <v>147</v>
      </c>
      <c r="B8" s="90"/>
      <c r="C8" s="90"/>
      <c r="D8" s="90"/>
      <c r="E8" s="90"/>
      <c r="F8" s="90"/>
      <c r="G8" s="90"/>
      <c r="H8" s="90"/>
      <c r="I8" s="90"/>
    </row>
    <row r="9" spans="1:9" x14ac:dyDescent="0.25">
      <c r="A9" s="90"/>
      <c r="B9" s="90"/>
      <c r="C9" s="90"/>
      <c r="D9" s="90"/>
      <c r="E9" s="90"/>
      <c r="F9" s="90"/>
      <c r="G9" s="90"/>
      <c r="H9" s="90"/>
      <c r="I9" s="90"/>
    </row>
    <row r="10" spans="1:9" x14ac:dyDescent="0.25">
      <c r="A10" s="90"/>
      <c r="B10" s="90"/>
      <c r="C10" s="90"/>
      <c r="D10" s="90"/>
      <c r="E10" s="90"/>
      <c r="F10" s="90"/>
      <c r="G10" s="90"/>
      <c r="H10" s="90"/>
      <c r="I10" s="90"/>
    </row>
    <row r="11" spans="1:9" x14ac:dyDescent="0.25">
      <c r="A11" s="90"/>
      <c r="B11" s="90"/>
      <c r="C11" s="90"/>
      <c r="D11" s="90"/>
      <c r="E11" s="90"/>
      <c r="F11" s="90"/>
      <c r="G11" s="90"/>
      <c r="H11" s="90"/>
      <c r="I11" s="90"/>
    </row>
    <row r="12" spans="1:9" x14ac:dyDescent="0.25">
      <c r="A12" s="90"/>
      <c r="B12" s="90"/>
      <c r="C12" s="90"/>
      <c r="D12" s="90"/>
      <c r="E12" s="90"/>
      <c r="F12" s="90"/>
      <c r="G12" s="90"/>
      <c r="H12" s="90"/>
      <c r="I12" s="90"/>
    </row>
    <row r="21" spans="1:20" x14ac:dyDescent="0.25">
      <c r="A21" s="85" t="s">
        <v>137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</row>
    <row r="22" spans="1:20" x14ac:dyDescent="0.2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</row>
    <row r="23" spans="1:20" x14ac:dyDescent="0.25">
      <c r="A23" s="85" t="s">
        <v>144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</row>
    <row r="24" spans="1:20" x14ac:dyDescent="0.25">
      <c r="A24" s="87" t="s">
        <v>138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</row>
    <row r="25" spans="1:20" x14ac:dyDescent="0.25">
      <c r="A25" s="87" t="s">
        <v>139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</row>
    <row r="26" spans="1:20" x14ac:dyDescent="0.25">
      <c r="A26" s="87" t="s">
        <v>140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</row>
    <row r="27" spans="1:20" x14ac:dyDescent="0.25">
      <c r="A27" s="87" t="s">
        <v>142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</row>
    <row r="28" spans="1:20" x14ac:dyDescent="0.25">
      <c r="A28" s="91" t="s">
        <v>143</v>
      </c>
      <c r="B28" s="92"/>
      <c r="C28" s="92"/>
      <c r="D28" s="92"/>
      <c r="E28" s="92"/>
      <c r="F28" s="92"/>
      <c r="G28" s="92"/>
      <c r="H28" s="92"/>
      <c r="I28" s="92"/>
      <c r="J28" s="92"/>
      <c r="K28" s="86"/>
      <c r="L28" s="86"/>
      <c r="M28" s="86"/>
      <c r="N28" s="86"/>
      <c r="O28" s="86"/>
      <c r="P28" s="86"/>
      <c r="Q28" s="86"/>
      <c r="R28" s="86"/>
      <c r="S28" s="86"/>
      <c r="T28" s="86"/>
    </row>
    <row r="29" spans="1:20" x14ac:dyDescent="0.25">
      <c r="A29" s="87" t="s">
        <v>141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</row>
    <row r="30" spans="1:20" x14ac:dyDescent="0.25">
      <c r="A30" s="87" t="s">
        <v>146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</row>
    <row r="31" spans="1:20" x14ac:dyDescent="0.25">
      <c r="A31" s="87" t="s">
        <v>145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</row>
  </sheetData>
  <mergeCells count="2">
    <mergeCell ref="A8:I12"/>
    <mergeCell ref="A28:J2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BAFFE-FEAA-4A9A-8103-6C9EB2FBA3C3}">
  <sheetPr>
    <pageSetUpPr fitToPage="1"/>
  </sheetPr>
  <dimension ref="A1:I83"/>
  <sheetViews>
    <sheetView topLeftCell="A49" workbookViewId="0">
      <selection activeCell="L74" sqref="L74:L75"/>
    </sheetView>
  </sheetViews>
  <sheetFormatPr defaultRowHeight="15" x14ac:dyDescent="0.25"/>
  <cols>
    <col min="1" max="1" width="54.140625" customWidth="1"/>
    <col min="2" max="2" width="21.42578125" customWidth="1"/>
    <col min="3" max="3" width="18.7109375" customWidth="1"/>
    <col min="4" max="4" width="17.140625" customWidth="1"/>
    <col min="5" max="5" width="19.28515625" customWidth="1"/>
    <col min="6" max="6" width="16.140625" style="71" customWidth="1"/>
    <col min="7" max="7" width="16.85546875" style="71" customWidth="1"/>
  </cols>
  <sheetData>
    <row r="1" spans="1:9" ht="15.75" x14ac:dyDescent="0.25">
      <c r="A1" s="2" t="s">
        <v>13</v>
      </c>
    </row>
    <row r="2" spans="1:9" x14ac:dyDescent="0.25">
      <c r="A2" t="s">
        <v>148</v>
      </c>
    </row>
    <row r="3" spans="1:9" ht="15.75" thickBot="1" x14ac:dyDescent="0.3"/>
    <row r="4" spans="1:9" ht="50.25" customHeight="1" x14ac:dyDescent="0.25">
      <c r="A4" s="9"/>
      <c r="B4" s="93" t="s">
        <v>149</v>
      </c>
      <c r="C4" s="93"/>
      <c r="D4" s="94" t="s">
        <v>150</v>
      </c>
      <c r="E4" s="94"/>
      <c r="F4" s="95" t="s">
        <v>4</v>
      </c>
      <c r="G4" s="96"/>
    </row>
    <row r="5" spans="1:9" ht="29.25" customHeight="1" x14ac:dyDescent="0.25">
      <c r="A5" s="10"/>
      <c r="B5" s="97">
        <v>1</v>
      </c>
      <c r="C5" s="97"/>
      <c r="D5" s="98">
        <v>2</v>
      </c>
      <c r="E5" s="98"/>
      <c r="F5" s="97" t="s">
        <v>10</v>
      </c>
      <c r="G5" s="99"/>
    </row>
    <row r="6" spans="1:9" ht="29.25" customHeight="1" thickBot="1" x14ac:dyDescent="0.3">
      <c r="A6" s="29"/>
      <c r="B6" s="30" t="s">
        <v>0</v>
      </c>
      <c r="C6" s="30" t="s">
        <v>1</v>
      </c>
      <c r="D6" s="11" t="s">
        <v>0</v>
      </c>
      <c r="E6" s="11" t="s">
        <v>1</v>
      </c>
      <c r="F6" s="75" t="s">
        <v>0</v>
      </c>
      <c r="G6" s="72" t="s">
        <v>1</v>
      </c>
    </row>
    <row r="7" spans="1:9" x14ac:dyDescent="0.25">
      <c r="A7" s="89" t="s">
        <v>17</v>
      </c>
      <c r="B7" s="36">
        <v>106311</v>
      </c>
      <c r="C7" s="27">
        <v>773436</v>
      </c>
      <c r="D7" s="27">
        <v>99233</v>
      </c>
      <c r="E7" s="27">
        <v>761510</v>
      </c>
      <c r="F7" s="35">
        <f>B7/D7*100</f>
        <v>107.13270786935797</v>
      </c>
      <c r="G7" s="65">
        <f>C7/E7*100</f>
        <v>101.5660989350107</v>
      </c>
    </row>
    <row r="8" spans="1:9" x14ac:dyDescent="0.25">
      <c r="A8" s="6" t="s">
        <v>18</v>
      </c>
      <c r="B8" s="37">
        <v>92992</v>
      </c>
      <c r="C8" s="22">
        <v>642605</v>
      </c>
      <c r="D8" s="22">
        <v>91400</v>
      </c>
      <c r="E8" s="22">
        <v>664480</v>
      </c>
      <c r="F8" s="35">
        <f t="shared" ref="F8:F71" si="0">B8/D8*100</f>
        <v>101.7417943107221</v>
      </c>
      <c r="G8" s="65">
        <f t="shared" ref="G8:G71" si="1">C8/E8*100</f>
        <v>96.707952082831682</v>
      </c>
    </row>
    <row r="9" spans="1:9" x14ac:dyDescent="0.25">
      <c r="A9" s="6" t="s">
        <v>22</v>
      </c>
      <c r="B9" s="37">
        <v>94372</v>
      </c>
      <c r="C9" s="22">
        <v>502586</v>
      </c>
      <c r="D9" s="22">
        <v>88206</v>
      </c>
      <c r="E9" s="22">
        <v>488444</v>
      </c>
      <c r="F9" s="35">
        <f t="shared" si="0"/>
        <v>106.99045416411582</v>
      </c>
      <c r="G9" s="65">
        <f t="shared" si="1"/>
        <v>102.89531655624799</v>
      </c>
    </row>
    <row r="10" spans="1:9" x14ac:dyDescent="0.25">
      <c r="A10" s="6" t="s">
        <v>19</v>
      </c>
      <c r="B10" s="37">
        <v>78805</v>
      </c>
      <c r="C10" s="22">
        <v>384962</v>
      </c>
      <c r="D10" s="22">
        <v>75117</v>
      </c>
      <c r="E10" s="22">
        <v>372720</v>
      </c>
      <c r="F10" s="35">
        <f t="shared" si="0"/>
        <v>104.90967424151656</v>
      </c>
      <c r="G10" s="65">
        <f t="shared" si="1"/>
        <v>103.28450311225585</v>
      </c>
    </row>
    <row r="11" spans="1:9" x14ac:dyDescent="0.25">
      <c r="A11" s="6" t="s">
        <v>21</v>
      </c>
      <c r="B11" s="37">
        <v>47524</v>
      </c>
      <c r="C11" s="22">
        <v>346967</v>
      </c>
      <c r="D11" s="22">
        <v>51127</v>
      </c>
      <c r="E11" s="22">
        <v>384876</v>
      </c>
      <c r="F11" s="35">
        <f t="shared" si="0"/>
        <v>92.952842920570347</v>
      </c>
      <c r="G11" s="65">
        <f t="shared" si="1"/>
        <v>90.150334133591087</v>
      </c>
    </row>
    <row r="12" spans="1:9" x14ac:dyDescent="0.25">
      <c r="A12" s="6" t="s">
        <v>20</v>
      </c>
      <c r="B12" s="37">
        <v>55709</v>
      </c>
      <c r="C12" s="22">
        <v>289413</v>
      </c>
      <c r="D12" s="22">
        <v>55040</v>
      </c>
      <c r="E12" s="22">
        <v>282690</v>
      </c>
      <c r="F12" s="35">
        <f t="shared" si="0"/>
        <v>101.21547965116279</v>
      </c>
      <c r="G12" s="65">
        <f t="shared" si="1"/>
        <v>102.378223495702</v>
      </c>
    </row>
    <row r="13" spans="1:9" x14ac:dyDescent="0.25">
      <c r="A13" s="6" t="s">
        <v>29</v>
      </c>
      <c r="B13" s="37">
        <v>32608</v>
      </c>
      <c r="C13" s="22">
        <v>244866</v>
      </c>
      <c r="D13" s="22">
        <v>34766</v>
      </c>
      <c r="E13" s="22">
        <v>266505</v>
      </c>
      <c r="F13" s="35">
        <f t="shared" si="0"/>
        <v>93.792786055341423</v>
      </c>
      <c r="G13" s="65">
        <f t="shared" si="1"/>
        <v>91.880452524342886</v>
      </c>
      <c r="I13" t="s">
        <v>12</v>
      </c>
    </row>
    <row r="14" spans="1:9" x14ac:dyDescent="0.25">
      <c r="A14" s="6" t="s">
        <v>25</v>
      </c>
      <c r="B14" s="37">
        <v>36401</v>
      </c>
      <c r="C14" s="22">
        <v>239839</v>
      </c>
      <c r="D14" s="22">
        <v>28257</v>
      </c>
      <c r="E14" s="22">
        <v>192551</v>
      </c>
      <c r="F14" s="35">
        <f t="shared" si="0"/>
        <v>128.82117705347346</v>
      </c>
      <c r="G14" s="65">
        <f t="shared" si="1"/>
        <v>124.55868834750274</v>
      </c>
    </row>
    <row r="15" spans="1:9" x14ac:dyDescent="0.25">
      <c r="A15" s="6" t="s">
        <v>28</v>
      </c>
      <c r="B15" s="37">
        <v>48300</v>
      </c>
      <c r="C15" s="22">
        <v>221430</v>
      </c>
      <c r="D15" s="22">
        <v>50859</v>
      </c>
      <c r="E15" s="22">
        <v>232142</v>
      </c>
      <c r="F15" s="35">
        <f t="shared" si="0"/>
        <v>94.96844216362885</v>
      </c>
      <c r="G15" s="65">
        <f t="shared" si="1"/>
        <v>95.385582962152469</v>
      </c>
    </row>
    <row r="16" spans="1:9" x14ac:dyDescent="0.25">
      <c r="A16" s="6" t="s">
        <v>31</v>
      </c>
      <c r="B16" s="37">
        <v>35034</v>
      </c>
      <c r="C16" s="22">
        <v>210860</v>
      </c>
      <c r="D16" s="22">
        <v>39288</v>
      </c>
      <c r="E16" s="22">
        <v>244060</v>
      </c>
      <c r="F16" s="35">
        <f t="shared" si="0"/>
        <v>89.172266340867452</v>
      </c>
      <c r="G16" s="65">
        <f t="shared" si="1"/>
        <v>86.396787675161846</v>
      </c>
    </row>
    <row r="17" spans="1:7" x14ac:dyDescent="0.25">
      <c r="A17" s="6" t="s">
        <v>26</v>
      </c>
      <c r="B17" s="37">
        <v>25241</v>
      </c>
      <c r="C17" s="22">
        <v>206159</v>
      </c>
      <c r="D17" s="22">
        <v>25193</v>
      </c>
      <c r="E17" s="22">
        <v>216458</v>
      </c>
      <c r="F17" s="35">
        <f t="shared" si="0"/>
        <v>100.19052911523043</v>
      </c>
      <c r="G17" s="65">
        <f t="shared" si="1"/>
        <v>95.242033096489848</v>
      </c>
    </row>
    <row r="18" spans="1:7" x14ac:dyDescent="0.25">
      <c r="A18" s="6" t="s">
        <v>27</v>
      </c>
      <c r="B18" s="37">
        <v>27847</v>
      </c>
      <c r="C18" s="22">
        <v>157321</v>
      </c>
      <c r="D18" s="22">
        <v>28758</v>
      </c>
      <c r="E18" s="22">
        <v>170782</v>
      </c>
      <c r="F18" s="35">
        <f t="shared" si="0"/>
        <v>96.832185826552603</v>
      </c>
      <c r="G18" s="65">
        <f t="shared" si="1"/>
        <v>92.118021805576703</v>
      </c>
    </row>
    <row r="19" spans="1:7" x14ac:dyDescent="0.25">
      <c r="A19" s="6" t="s">
        <v>39</v>
      </c>
      <c r="B19" s="37">
        <v>35335</v>
      </c>
      <c r="C19" s="22">
        <v>151184</v>
      </c>
      <c r="D19" s="22">
        <v>38443</v>
      </c>
      <c r="E19" s="22">
        <v>165411</v>
      </c>
      <c r="F19" s="35">
        <f t="shared" si="0"/>
        <v>91.915303176130891</v>
      </c>
      <c r="G19" s="65">
        <f t="shared" si="1"/>
        <v>91.399000066501017</v>
      </c>
    </row>
    <row r="20" spans="1:7" x14ac:dyDescent="0.25">
      <c r="A20" s="6" t="s">
        <v>32</v>
      </c>
      <c r="B20" s="37">
        <v>21370</v>
      </c>
      <c r="C20" s="22">
        <v>127106</v>
      </c>
      <c r="D20" s="22">
        <v>24326</v>
      </c>
      <c r="E20" s="22">
        <v>142179</v>
      </c>
      <c r="F20" s="35">
        <f t="shared" si="0"/>
        <v>87.84839266628299</v>
      </c>
      <c r="G20" s="65">
        <f t="shared" si="1"/>
        <v>89.398575035694435</v>
      </c>
    </row>
    <row r="21" spans="1:7" x14ac:dyDescent="0.25">
      <c r="A21" s="6" t="s">
        <v>23</v>
      </c>
      <c r="B21" s="37">
        <v>40690</v>
      </c>
      <c r="C21" s="22">
        <v>110650</v>
      </c>
      <c r="D21" s="22">
        <v>37942</v>
      </c>
      <c r="E21" s="22">
        <v>105836</v>
      </c>
      <c r="F21" s="35">
        <f t="shared" si="0"/>
        <v>107.24263349322652</v>
      </c>
      <c r="G21" s="65">
        <f t="shared" si="1"/>
        <v>104.54854680826939</v>
      </c>
    </row>
    <row r="22" spans="1:7" x14ac:dyDescent="0.25">
      <c r="A22" s="6" t="s">
        <v>24</v>
      </c>
      <c r="B22" s="37">
        <v>18272</v>
      </c>
      <c r="C22" s="22">
        <v>104191</v>
      </c>
      <c r="D22" s="22">
        <v>17835</v>
      </c>
      <c r="E22" s="22">
        <v>105266</v>
      </c>
      <c r="F22" s="35">
        <f t="shared" si="0"/>
        <v>102.4502382954864</v>
      </c>
      <c r="G22" s="65">
        <f t="shared" si="1"/>
        <v>98.97877757300553</v>
      </c>
    </row>
    <row r="23" spans="1:7" x14ac:dyDescent="0.25">
      <c r="A23" s="6" t="s">
        <v>33</v>
      </c>
      <c r="B23" s="37">
        <v>12057</v>
      </c>
      <c r="C23" s="22">
        <v>89112</v>
      </c>
      <c r="D23" s="22">
        <v>11093</v>
      </c>
      <c r="E23" s="22">
        <v>79638</v>
      </c>
      <c r="F23" s="35">
        <f t="shared" si="0"/>
        <v>108.69016496889931</v>
      </c>
      <c r="G23" s="65">
        <f t="shared" si="1"/>
        <v>111.89633089731032</v>
      </c>
    </row>
    <row r="24" spans="1:7" x14ac:dyDescent="0.25">
      <c r="A24" s="6" t="s">
        <v>40</v>
      </c>
      <c r="B24" s="37">
        <v>22250</v>
      </c>
      <c r="C24" s="22">
        <v>58537</v>
      </c>
      <c r="D24" s="22">
        <v>21898</v>
      </c>
      <c r="E24" s="22">
        <v>54622</v>
      </c>
      <c r="F24" s="35">
        <f t="shared" si="0"/>
        <v>101.60745273540964</v>
      </c>
      <c r="G24" s="65">
        <f t="shared" si="1"/>
        <v>107.16744169016148</v>
      </c>
    </row>
    <row r="25" spans="1:7" x14ac:dyDescent="0.25">
      <c r="A25" s="6" t="s">
        <v>41</v>
      </c>
      <c r="B25" s="37">
        <v>11537</v>
      </c>
      <c r="C25" s="22">
        <v>56462</v>
      </c>
      <c r="D25" s="22">
        <v>10725</v>
      </c>
      <c r="E25" s="22">
        <v>55419</v>
      </c>
      <c r="F25" s="35">
        <f t="shared" si="0"/>
        <v>107.57109557109557</v>
      </c>
      <c r="G25" s="65">
        <f t="shared" si="1"/>
        <v>101.88202601995707</v>
      </c>
    </row>
    <row r="26" spans="1:7" x14ac:dyDescent="0.25">
      <c r="A26" s="6" t="s">
        <v>30</v>
      </c>
      <c r="B26" s="37">
        <v>8757</v>
      </c>
      <c r="C26" s="22">
        <v>56363</v>
      </c>
      <c r="D26" s="22">
        <v>8108</v>
      </c>
      <c r="E26" s="22">
        <v>54286</v>
      </c>
      <c r="F26" s="35">
        <f t="shared" si="0"/>
        <v>108.00444005920077</v>
      </c>
      <c r="G26" s="65">
        <f t="shared" si="1"/>
        <v>103.82603249456581</v>
      </c>
    </row>
    <row r="27" spans="1:7" x14ac:dyDescent="0.25">
      <c r="A27" s="6" t="s">
        <v>37</v>
      </c>
      <c r="B27" s="37">
        <v>8173</v>
      </c>
      <c r="C27" s="22">
        <v>38403</v>
      </c>
      <c r="D27" s="22">
        <v>9014</v>
      </c>
      <c r="E27" s="22">
        <v>42867</v>
      </c>
      <c r="F27" s="35">
        <f t="shared" si="0"/>
        <v>90.670068781894827</v>
      </c>
      <c r="G27" s="65">
        <f t="shared" si="1"/>
        <v>89.586395129120305</v>
      </c>
    </row>
    <row r="28" spans="1:7" x14ac:dyDescent="0.25">
      <c r="A28" s="6" t="s">
        <v>36</v>
      </c>
      <c r="B28" s="37">
        <v>12227</v>
      </c>
      <c r="C28" s="22">
        <v>33810</v>
      </c>
      <c r="D28" s="22">
        <v>13242</v>
      </c>
      <c r="E28" s="22">
        <v>36294</v>
      </c>
      <c r="F28" s="35">
        <f t="shared" si="0"/>
        <v>92.334994713789456</v>
      </c>
      <c r="G28" s="65">
        <f t="shared" si="1"/>
        <v>93.155893536121667</v>
      </c>
    </row>
    <row r="29" spans="1:7" x14ac:dyDescent="0.25">
      <c r="A29" s="6" t="s">
        <v>38</v>
      </c>
      <c r="B29" s="37">
        <v>9266</v>
      </c>
      <c r="C29" s="22">
        <v>31027</v>
      </c>
      <c r="D29" s="22">
        <v>9051</v>
      </c>
      <c r="E29" s="22">
        <v>29868</v>
      </c>
      <c r="F29" s="35">
        <f t="shared" si="0"/>
        <v>102.37542812948845</v>
      </c>
      <c r="G29" s="65">
        <f t="shared" si="1"/>
        <v>103.88040712468194</v>
      </c>
    </row>
    <row r="30" spans="1:7" x14ac:dyDescent="0.25">
      <c r="A30" s="6" t="s">
        <v>42</v>
      </c>
      <c r="B30" s="37">
        <v>6428</v>
      </c>
      <c r="C30" s="22">
        <v>30781</v>
      </c>
      <c r="D30" s="22">
        <v>6784</v>
      </c>
      <c r="E30" s="22">
        <v>33756</v>
      </c>
      <c r="F30" s="35">
        <f t="shared" si="0"/>
        <v>94.752358490566039</v>
      </c>
      <c r="G30" s="65">
        <f t="shared" si="1"/>
        <v>91.186751984832327</v>
      </c>
    </row>
    <row r="31" spans="1:7" x14ac:dyDescent="0.25">
      <c r="A31" s="6" t="s">
        <v>35</v>
      </c>
      <c r="B31" s="37">
        <v>6357</v>
      </c>
      <c r="C31" s="22">
        <v>27129</v>
      </c>
      <c r="D31" s="22">
        <v>6727</v>
      </c>
      <c r="E31" s="22">
        <v>28394</v>
      </c>
      <c r="F31" s="35">
        <f t="shared" si="0"/>
        <v>94.499777017987213</v>
      </c>
      <c r="G31" s="65">
        <f t="shared" si="1"/>
        <v>95.544833415510325</v>
      </c>
    </row>
    <row r="32" spans="1:7" x14ac:dyDescent="0.25">
      <c r="A32" s="6" t="s">
        <v>43</v>
      </c>
      <c r="B32" s="37">
        <v>4349</v>
      </c>
      <c r="C32" s="22">
        <v>26201</v>
      </c>
      <c r="D32" s="22">
        <v>5005</v>
      </c>
      <c r="E32" s="22">
        <v>30389</v>
      </c>
      <c r="F32" s="35">
        <f t="shared" si="0"/>
        <v>86.893106893106903</v>
      </c>
      <c r="G32" s="65">
        <f t="shared" si="1"/>
        <v>86.218697555036357</v>
      </c>
    </row>
    <row r="33" spans="1:7" x14ac:dyDescent="0.25">
      <c r="A33" s="6" t="s">
        <v>34</v>
      </c>
      <c r="B33" s="37">
        <v>3899</v>
      </c>
      <c r="C33" s="22">
        <v>18178</v>
      </c>
      <c r="D33" s="22">
        <v>3845</v>
      </c>
      <c r="E33" s="22">
        <v>18181</v>
      </c>
      <c r="F33" s="35">
        <f t="shared" si="0"/>
        <v>101.40442132639791</v>
      </c>
      <c r="G33" s="65">
        <f t="shared" si="1"/>
        <v>99.98349925746659</v>
      </c>
    </row>
    <row r="34" spans="1:7" x14ac:dyDescent="0.25">
      <c r="A34" s="6" t="s">
        <v>51</v>
      </c>
      <c r="B34" s="37">
        <v>2299</v>
      </c>
      <c r="C34" s="22">
        <v>15341</v>
      </c>
      <c r="D34" s="22">
        <v>2162</v>
      </c>
      <c r="E34" s="22">
        <v>14999</v>
      </c>
      <c r="F34" s="35">
        <f t="shared" si="0"/>
        <v>106.33672525439408</v>
      </c>
      <c r="G34" s="65">
        <f t="shared" si="1"/>
        <v>102.280152010134</v>
      </c>
    </row>
    <row r="35" spans="1:7" x14ac:dyDescent="0.25">
      <c r="A35" s="6" t="s">
        <v>48</v>
      </c>
      <c r="B35" s="37">
        <v>4836</v>
      </c>
      <c r="C35" s="22">
        <v>14726</v>
      </c>
      <c r="D35" s="22">
        <v>4200</v>
      </c>
      <c r="E35" s="22">
        <v>11792</v>
      </c>
      <c r="F35" s="35">
        <f t="shared" si="0"/>
        <v>115.14285714285715</v>
      </c>
      <c r="G35" s="65">
        <f t="shared" si="1"/>
        <v>124.88127544097694</v>
      </c>
    </row>
    <row r="36" spans="1:7" x14ac:dyDescent="0.25">
      <c r="A36" s="6" t="s">
        <v>44</v>
      </c>
      <c r="B36" s="37">
        <v>3176</v>
      </c>
      <c r="C36" s="22">
        <v>13497</v>
      </c>
      <c r="D36" s="22">
        <v>3905</v>
      </c>
      <c r="E36" s="22">
        <v>17609</v>
      </c>
      <c r="F36" s="35">
        <f t="shared" si="0"/>
        <v>81.331626120358507</v>
      </c>
      <c r="G36" s="65">
        <f t="shared" si="1"/>
        <v>76.648304844113795</v>
      </c>
    </row>
    <row r="37" spans="1:7" x14ac:dyDescent="0.25">
      <c r="A37" s="6" t="s">
        <v>45</v>
      </c>
      <c r="B37" s="37">
        <v>4703</v>
      </c>
      <c r="C37" s="22">
        <v>12109</v>
      </c>
      <c r="D37" s="22">
        <v>4276</v>
      </c>
      <c r="E37" s="22">
        <v>11017</v>
      </c>
      <c r="F37" s="35">
        <f t="shared" si="0"/>
        <v>109.98596819457438</v>
      </c>
      <c r="G37" s="65">
        <f t="shared" si="1"/>
        <v>109.91195425251883</v>
      </c>
    </row>
    <row r="38" spans="1:7" x14ac:dyDescent="0.25">
      <c r="A38" s="6" t="s">
        <v>47</v>
      </c>
      <c r="B38" s="37">
        <v>2374</v>
      </c>
      <c r="C38" s="22">
        <v>8731</v>
      </c>
      <c r="D38" s="22">
        <v>2419</v>
      </c>
      <c r="E38" s="22">
        <v>8516</v>
      </c>
      <c r="F38" s="35">
        <f t="shared" si="0"/>
        <v>98.139727159983465</v>
      </c>
      <c r="G38" s="65">
        <f t="shared" si="1"/>
        <v>102.52465946453735</v>
      </c>
    </row>
    <row r="39" spans="1:7" x14ac:dyDescent="0.25">
      <c r="A39" s="6" t="s">
        <v>49</v>
      </c>
      <c r="B39" s="37">
        <v>3365</v>
      </c>
      <c r="C39" s="22">
        <v>8626</v>
      </c>
      <c r="D39" s="22">
        <v>2470</v>
      </c>
      <c r="E39" s="22">
        <v>6484</v>
      </c>
      <c r="F39" s="35">
        <f t="shared" si="0"/>
        <v>136.23481781376518</v>
      </c>
      <c r="G39" s="65">
        <f t="shared" si="1"/>
        <v>133.03516347933376</v>
      </c>
    </row>
    <row r="40" spans="1:7" x14ac:dyDescent="0.25">
      <c r="A40" s="6" t="s">
        <v>53</v>
      </c>
      <c r="B40" s="37">
        <v>1793</v>
      </c>
      <c r="C40" s="22">
        <v>7930</v>
      </c>
      <c r="D40" s="22">
        <v>1436</v>
      </c>
      <c r="E40" s="22">
        <v>6837</v>
      </c>
      <c r="F40" s="35">
        <f t="shared" si="0"/>
        <v>124.86072423398329</v>
      </c>
      <c r="G40" s="65">
        <f t="shared" si="1"/>
        <v>115.98654380576276</v>
      </c>
    </row>
    <row r="41" spans="1:7" x14ac:dyDescent="0.25">
      <c r="A41" s="6" t="s">
        <v>54</v>
      </c>
      <c r="B41" s="37">
        <v>1595</v>
      </c>
      <c r="C41" s="22">
        <v>7821</v>
      </c>
      <c r="D41" s="22">
        <v>1654</v>
      </c>
      <c r="E41" s="22">
        <v>8045</v>
      </c>
      <c r="F41" s="35">
        <f t="shared" si="0"/>
        <v>96.432889963724307</v>
      </c>
      <c r="G41" s="65">
        <f t="shared" si="1"/>
        <v>97.215661901802363</v>
      </c>
    </row>
    <row r="42" spans="1:7" x14ac:dyDescent="0.25">
      <c r="A42" s="6" t="s">
        <v>55</v>
      </c>
      <c r="B42" s="37">
        <v>2435</v>
      </c>
      <c r="C42" s="22">
        <v>7455</v>
      </c>
      <c r="D42" s="22">
        <v>2478</v>
      </c>
      <c r="E42" s="22">
        <v>7490</v>
      </c>
      <c r="F42" s="35">
        <f t="shared" si="0"/>
        <v>98.264729620661825</v>
      </c>
      <c r="G42" s="65">
        <f t="shared" si="1"/>
        <v>99.532710280373834</v>
      </c>
    </row>
    <row r="43" spans="1:7" x14ac:dyDescent="0.25">
      <c r="A43" s="6" t="s">
        <v>58</v>
      </c>
      <c r="B43" s="37">
        <v>1115</v>
      </c>
      <c r="C43" s="22">
        <v>6979</v>
      </c>
      <c r="D43" s="22">
        <v>1218</v>
      </c>
      <c r="E43" s="22">
        <v>7090</v>
      </c>
      <c r="F43" s="35">
        <f t="shared" si="0"/>
        <v>91.54351395730707</v>
      </c>
      <c r="G43" s="65">
        <f t="shared" si="1"/>
        <v>98.434414668547248</v>
      </c>
    </row>
    <row r="44" spans="1:7" x14ac:dyDescent="0.25">
      <c r="A44" s="6" t="s">
        <v>59</v>
      </c>
      <c r="B44" s="37">
        <v>1121</v>
      </c>
      <c r="C44" s="22">
        <v>6368</v>
      </c>
      <c r="D44" s="22">
        <v>1157</v>
      </c>
      <c r="E44" s="22">
        <v>6878</v>
      </c>
      <c r="F44" s="35">
        <f t="shared" si="0"/>
        <v>96.888504753673288</v>
      </c>
      <c r="G44" s="65">
        <f t="shared" si="1"/>
        <v>92.585053794707761</v>
      </c>
    </row>
    <row r="45" spans="1:7" x14ac:dyDescent="0.25">
      <c r="A45" s="6" t="s">
        <v>61</v>
      </c>
      <c r="B45" s="37">
        <v>1772</v>
      </c>
      <c r="C45" s="22">
        <v>6318</v>
      </c>
      <c r="D45" s="22">
        <v>1372</v>
      </c>
      <c r="E45" s="22">
        <v>4847</v>
      </c>
      <c r="F45" s="35">
        <f t="shared" si="0"/>
        <v>129.15451895043734</v>
      </c>
      <c r="G45" s="65">
        <f t="shared" si="1"/>
        <v>130.348669279967</v>
      </c>
    </row>
    <row r="46" spans="1:7" x14ac:dyDescent="0.25">
      <c r="A46" s="6" t="s">
        <v>46</v>
      </c>
      <c r="B46" s="37">
        <v>2180</v>
      </c>
      <c r="C46" s="22">
        <v>6193</v>
      </c>
      <c r="D46" s="22">
        <v>2146</v>
      </c>
      <c r="E46" s="22">
        <v>5657</v>
      </c>
      <c r="F46" s="35">
        <f t="shared" si="0"/>
        <v>101.58434296365331</v>
      </c>
      <c r="G46" s="65">
        <f t="shared" si="1"/>
        <v>109.47498674208944</v>
      </c>
    </row>
    <row r="47" spans="1:7" x14ac:dyDescent="0.25">
      <c r="A47" s="6" t="s">
        <v>56</v>
      </c>
      <c r="B47" s="37">
        <v>2419</v>
      </c>
      <c r="C47" s="22">
        <v>6135</v>
      </c>
      <c r="D47" s="22">
        <v>2707</v>
      </c>
      <c r="E47" s="22">
        <v>6627</v>
      </c>
      <c r="F47" s="35">
        <f t="shared" si="0"/>
        <v>89.360916143332105</v>
      </c>
      <c r="G47" s="65">
        <f t="shared" si="1"/>
        <v>92.575826165685825</v>
      </c>
    </row>
    <row r="48" spans="1:7" x14ac:dyDescent="0.25">
      <c r="A48" s="6" t="s">
        <v>52</v>
      </c>
      <c r="B48" s="37">
        <v>2800</v>
      </c>
      <c r="C48" s="22">
        <v>5746</v>
      </c>
      <c r="D48" s="22">
        <v>3260</v>
      </c>
      <c r="E48" s="22">
        <v>7007</v>
      </c>
      <c r="F48" s="35">
        <f t="shared" si="0"/>
        <v>85.889570552147248</v>
      </c>
      <c r="G48" s="65">
        <f t="shared" si="1"/>
        <v>82.003710575139138</v>
      </c>
    </row>
    <row r="49" spans="1:7" x14ac:dyDescent="0.25">
      <c r="A49" s="6" t="s">
        <v>50</v>
      </c>
      <c r="B49" s="37">
        <v>1045</v>
      </c>
      <c r="C49" s="22">
        <v>5384</v>
      </c>
      <c r="D49" s="22">
        <v>973</v>
      </c>
      <c r="E49" s="22">
        <v>4420</v>
      </c>
      <c r="F49" s="35">
        <f t="shared" si="0"/>
        <v>107.39979445015418</v>
      </c>
      <c r="G49" s="65">
        <f t="shared" si="1"/>
        <v>121.80995475113122</v>
      </c>
    </row>
    <row r="50" spans="1:7" x14ac:dyDescent="0.25">
      <c r="A50" s="6" t="s">
        <v>70</v>
      </c>
      <c r="B50" s="37">
        <v>2020</v>
      </c>
      <c r="C50" s="22">
        <v>5088</v>
      </c>
      <c r="D50" s="22">
        <v>1580</v>
      </c>
      <c r="E50" s="22">
        <v>3617</v>
      </c>
      <c r="F50" s="35">
        <f t="shared" si="0"/>
        <v>127.84810126582278</v>
      </c>
      <c r="G50" s="65">
        <f t="shared" si="1"/>
        <v>140.66906275919271</v>
      </c>
    </row>
    <row r="51" spans="1:7" x14ac:dyDescent="0.25">
      <c r="A51" s="6" t="s">
        <v>66</v>
      </c>
      <c r="B51" s="37">
        <v>1069</v>
      </c>
      <c r="C51" s="22">
        <v>4735</v>
      </c>
      <c r="D51" s="22">
        <v>939</v>
      </c>
      <c r="E51" s="22">
        <v>4593</v>
      </c>
      <c r="F51" s="35">
        <f t="shared" si="0"/>
        <v>113.84451544195953</v>
      </c>
      <c r="G51" s="65">
        <f t="shared" si="1"/>
        <v>103.09166122360114</v>
      </c>
    </row>
    <row r="52" spans="1:7" x14ac:dyDescent="0.25">
      <c r="A52" s="6" t="s">
        <v>74</v>
      </c>
      <c r="B52" s="37">
        <v>921</v>
      </c>
      <c r="C52" s="22">
        <v>4201</v>
      </c>
      <c r="D52" s="22">
        <v>1028</v>
      </c>
      <c r="E52" s="22">
        <v>5213</v>
      </c>
      <c r="F52" s="35">
        <f t="shared" si="0"/>
        <v>89.591439688715951</v>
      </c>
      <c r="G52" s="65">
        <f t="shared" si="1"/>
        <v>80.586994053328226</v>
      </c>
    </row>
    <row r="53" spans="1:7" x14ac:dyDescent="0.25">
      <c r="A53" s="6" t="s">
        <v>57</v>
      </c>
      <c r="B53" s="37">
        <v>2221</v>
      </c>
      <c r="C53" s="22">
        <v>4029</v>
      </c>
      <c r="D53" s="22">
        <v>3449</v>
      </c>
      <c r="E53" s="22">
        <v>5713</v>
      </c>
      <c r="F53" s="35">
        <f t="shared" si="0"/>
        <v>64.395476949840543</v>
      </c>
      <c r="G53" s="65">
        <f t="shared" si="1"/>
        <v>70.52336775774549</v>
      </c>
    </row>
    <row r="54" spans="1:7" x14ac:dyDescent="0.25">
      <c r="A54" s="6" t="s">
        <v>71</v>
      </c>
      <c r="B54" s="37">
        <v>981</v>
      </c>
      <c r="C54" s="22">
        <v>3867</v>
      </c>
      <c r="D54" s="22">
        <v>952</v>
      </c>
      <c r="E54" s="22">
        <v>3759</v>
      </c>
      <c r="F54" s="35">
        <f t="shared" si="0"/>
        <v>103.04621848739495</v>
      </c>
      <c r="G54" s="65">
        <f t="shared" si="1"/>
        <v>102.8731045490822</v>
      </c>
    </row>
    <row r="55" spans="1:7" x14ac:dyDescent="0.25">
      <c r="A55" s="6" t="s">
        <v>67</v>
      </c>
      <c r="B55" s="37">
        <v>774</v>
      </c>
      <c r="C55" s="22">
        <v>3714</v>
      </c>
      <c r="D55" s="22">
        <v>679</v>
      </c>
      <c r="E55" s="22">
        <v>3342</v>
      </c>
      <c r="F55" s="35">
        <f t="shared" si="0"/>
        <v>113.99116347569955</v>
      </c>
      <c r="G55" s="65">
        <f t="shared" si="1"/>
        <v>111.1310592459605</v>
      </c>
    </row>
    <row r="56" spans="1:7" x14ac:dyDescent="0.25">
      <c r="A56" s="6" t="s">
        <v>60</v>
      </c>
      <c r="B56" s="37">
        <v>869</v>
      </c>
      <c r="C56" s="22">
        <v>3520</v>
      </c>
      <c r="D56" s="22">
        <v>1115</v>
      </c>
      <c r="E56" s="22">
        <v>3712</v>
      </c>
      <c r="F56" s="35">
        <f t="shared" si="0"/>
        <v>77.937219730941706</v>
      </c>
      <c r="G56" s="65">
        <f t="shared" si="1"/>
        <v>94.827586206896555</v>
      </c>
    </row>
    <row r="57" spans="1:7" x14ac:dyDescent="0.25">
      <c r="A57" s="6" t="s">
        <v>73</v>
      </c>
      <c r="B57" s="37">
        <v>1099</v>
      </c>
      <c r="C57" s="22">
        <v>3296</v>
      </c>
      <c r="D57" s="22">
        <v>667</v>
      </c>
      <c r="E57" s="22">
        <v>2193</v>
      </c>
      <c r="F57" s="35">
        <f t="shared" si="0"/>
        <v>164.76761619190404</v>
      </c>
      <c r="G57" s="65">
        <f t="shared" si="1"/>
        <v>150.29639762881897</v>
      </c>
    </row>
    <row r="58" spans="1:7" x14ac:dyDescent="0.25">
      <c r="A58" s="6" t="s">
        <v>63</v>
      </c>
      <c r="B58" s="37">
        <v>1198</v>
      </c>
      <c r="C58" s="22">
        <v>2862</v>
      </c>
      <c r="D58" s="22">
        <v>1079</v>
      </c>
      <c r="E58" s="22">
        <v>2546</v>
      </c>
      <c r="F58" s="35">
        <f t="shared" si="0"/>
        <v>111.02873030583874</v>
      </c>
      <c r="G58" s="65">
        <f t="shared" si="1"/>
        <v>112.4116260801257</v>
      </c>
    </row>
    <row r="59" spans="1:7" x14ac:dyDescent="0.25">
      <c r="A59" s="6" t="s">
        <v>72</v>
      </c>
      <c r="B59" s="37">
        <v>849</v>
      </c>
      <c r="C59" s="22">
        <v>2709</v>
      </c>
      <c r="D59" s="22">
        <v>769</v>
      </c>
      <c r="E59" s="22">
        <v>2449</v>
      </c>
      <c r="F59" s="35">
        <f t="shared" si="0"/>
        <v>110.40312093628089</v>
      </c>
      <c r="G59" s="65">
        <f t="shared" si="1"/>
        <v>110.61657819518172</v>
      </c>
    </row>
    <row r="60" spans="1:7" x14ac:dyDescent="0.25">
      <c r="A60" s="6" t="s">
        <v>65</v>
      </c>
      <c r="B60" s="37">
        <v>1399</v>
      </c>
      <c r="C60" s="22">
        <v>2674</v>
      </c>
      <c r="D60" s="22">
        <v>1447</v>
      </c>
      <c r="E60" s="22">
        <v>2770</v>
      </c>
      <c r="F60" s="35">
        <f t="shared" si="0"/>
        <v>96.682791983413964</v>
      </c>
      <c r="G60" s="65">
        <f t="shared" si="1"/>
        <v>96.53429602888086</v>
      </c>
    </row>
    <row r="61" spans="1:7" x14ac:dyDescent="0.25">
      <c r="A61" s="6" t="s">
        <v>62</v>
      </c>
      <c r="B61" s="37">
        <v>716</v>
      </c>
      <c r="C61" s="22">
        <v>2672</v>
      </c>
      <c r="D61" s="22">
        <v>658</v>
      </c>
      <c r="E61" s="22">
        <v>2629</v>
      </c>
      <c r="F61" s="35">
        <f t="shared" si="0"/>
        <v>108.8145896656535</v>
      </c>
      <c r="G61" s="65">
        <f t="shared" si="1"/>
        <v>101.63560289083303</v>
      </c>
    </row>
    <row r="62" spans="1:7" x14ac:dyDescent="0.25">
      <c r="A62" s="6" t="s">
        <v>68</v>
      </c>
      <c r="B62" s="37">
        <v>780</v>
      </c>
      <c r="C62" s="22">
        <v>2642</v>
      </c>
      <c r="D62" s="22">
        <v>770</v>
      </c>
      <c r="E62" s="22">
        <v>2474</v>
      </c>
      <c r="F62" s="35">
        <f t="shared" si="0"/>
        <v>101.29870129870129</v>
      </c>
      <c r="G62" s="65">
        <f t="shared" si="1"/>
        <v>106.79062247372674</v>
      </c>
    </row>
    <row r="63" spans="1:7" x14ac:dyDescent="0.25">
      <c r="A63" s="6" t="s">
        <v>76</v>
      </c>
      <c r="B63" s="37">
        <v>738</v>
      </c>
      <c r="C63" s="22">
        <v>2445</v>
      </c>
      <c r="D63" s="22">
        <v>806</v>
      </c>
      <c r="E63" s="22">
        <v>2722</v>
      </c>
      <c r="F63" s="35">
        <f t="shared" si="0"/>
        <v>91.563275434243181</v>
      </c>
      <c r="G63" s="65">
        <f t="shared" si="1"/>
        <v>89.823659074210141</v>
      </c>
    </row>
    <row r="64" spans="1:7" x14ac:dyDescent="0.25">
      <c r="A64" s="6" t="s">
        <v>64</v>
      </c>
      <c r="B64" s="37">
        <v>805</v>
      </c>
      <c r="C64" s="22">
        <v>2116</v>
      </c>
      <c r="D64" s="22">
        <v>825</v>
      </c>
      <c r="E64" s="22">
        <v>2418</v>
      </c>
      <c r="F64" s="35">
        <f t="shared" si="0"/>
        <v>97.575757575757578</v>
      </c>
      <c r="G64" s="65">
        <f t="shared" si="1"/>
        <v>87.510339123242346</v>
      </c>
    </row>
    <row r="65" spans="1:7" x14ac:dyDescent="0.25">
      <c r="A65" s="6" t="s">
        <v>81</v>
      </c>
      <c r="B65" s="37">
        <v>480</v>
      </c>
      <c r="C65" s="22">
        <v>1586</v>
      </c>
      <c r="D65" s="22">
        <v>357</v>
      </c>
      <c r="E65" s="22">
        <v>1012</v>
      </c>
      <c r="F65" s="35">
        <f t="shared" si="0"/>
        <v>134.45378151260505</v>
      </c>
      <c r="G65" s="65">
        <f t="shared" si="1"/>
        <v>156.71936758893281</v>
      </c>
    </row>
    <row r="66" spans="1:7" x14ac:dyDescent="0.25">
      <c r="A66" s="6" t="s">
        <v>78</v>
      </c>
      <c r="B66" s="37">
        <v>391</v>
      </c>
      <c r="C66" s="22">
        <v>1134</v>
      </c>
      <c r="D66" s="22">
        <v>307</v>
      </c>
      <c r="E66" s="22">
        <v>1065</v>
      </c>
      <c r="F66" s="35">
        <f t="shared" si="0"/>
        <v>127.3615635179153</v>
      </c>
      <c r="G66" s="65">
        <f t="shared" si="1"/>
        <v>106.47887323943661</v>
      </c>
    </row>
    <row r="67" spans="1:7" x14ac:dyDescent="0.25">
      <c r="A67" s="6" t="s">
        <v>75</v>
      </c>
      <c r="B67" s="37">
        <v>257</v>
      </c>
      <c r="C67" s="22">
        <v>995</v>
      </c>
      <c r="D67" s="22">
        <v>242</v>
      </c>
      <c r="E67" s="22">
        <v>897</v>
      </c>
      <c r="F67" s="35">
        <f t="shared" si="0"/>
        <v>106.19834710743801</v>
      </c>
      <c r="G67" s="65">
        <f t="shared" si="1"/>
        <v>110.9253065774805</v>
      </c>
    </row>
    <row r="68" spans="1:7" x14ac:dyDescent="0.25">
      <c r="A68" s="6" t="s">
        <v>69</v>
      </c>
      <c r="B68" s="37">
        <v>640</v>
      </c>
      <c r="C68" s="22">
        <v>914</v>
      </c>
      <c r="D68" s="22">
        <v>700</v>
      </c>
      <c r="E68" s="22">
        <v>1078</v>
      </c>
      <c r="F68" s="35">
        <f t="shared" si="0"/>
        <v>91.428571428571431</v>
      </c>
      <c r="G68" s="65">
        <f t="shared" si="1"/>
        <v>84.786641929499069</v>
      </c>
    </row>
    <row r="69" spans="1:7" x14ac:dyDescent="0.25">
      <c r="A69" s="6" t="s">
        <v>83</v>
      </c>
      <c r="B69" s="37">
        <v>150</v>
      </c>
      <c r="C69" s="22">
        <v>848</v>
      </c>
      <c r="D69" s="22">
        <v>170</v>
      </c>
      <c r="E69" s="22">
        <v>1066</v>
      </c>
      <c r="F69" s="35">
        <f t="shared" si="0"/>
        <v>88.235294117647058</v>
      </c>
      <c r="G69" s="65">
        <f t="shared" si="1"/>
        <v>79.549718574108823</v>
      </c>
    </row>
    <row r="70" spans="1:7" x14ac:dyDescent="0.25">
      <c r="A70" s="6" t="s">
        <v>87</v>
      </c>
      <c r="B70" s="37">
        <v>264</v>
      </c>
      <c r="C70" s="22">
        <v>828</v>
      </c>
      <c r="D70" s="22">
        <v>336</v>
      </c>
      <c r="E70" s="22">
        <v>830</v>
      </c>
      <c r="F70" s="35">
        <f t="shared" si="0"/>
        <v>78.571428571428569</v>
      </c>
      <c r="G70" s="65">
        <f t="shared" si="1"/>
        <v>99.759036144578317</v>
      </c>
    </row>
    <row r="71" spans="1:7" x14ac:dyDescent="0.25">
      <c r="A71" s="6" t="s">
        <v>79</v>
      </c>
      <c r="B71" s="37">
        <v>249</v>
      </c>
      <c r="C71" s="22">
        <v>778</v>
      </c>
      <c r="D71" s="22">
        <v>279</v>
      </c>
      <c r="E71" s="22">
        <v>1089</v>
      </c>
      <c r="F71" s="35">
        <f t="shared" si="0"/>
        <v>89.247311827956992</v>
      </c>
      <c r="G71" s="65">
        <f t="shared" si="1"/>
        <v>71.441689623507813</v>
      </c>
    </row>
    <row r="72" spans="1:7" x14ac:dyDescent="0.25">
      <c r="A72" s="6" t="s">
        <v>85</v>
      </c>
      <c r="B72" s="37">
        <v>215</v>
      </c>
      <c r="C72" s="22">
        <v>646</v>
      </c>
      <c r="D72" s="22">
        <v>203</v>
      </c>
      <c r="E72" s="22">
        <v>678</v>
      </c>
      <c r="F72" s="35">
        <f t="shared" ref="F72:F81" si="2">B72/D72*100</f>
        <v>105.91133004926108</v>
      </c>
      <c r="G72" s="65">
        <f t="shared" ref="G72:G81" si="3">C72/E72*100</f>
        <v>95.280235988200587</v>
      </c>
    </row>
    <row r="73" spans="1:7" x14ac:dyDescent="0.25">
      <c r="A73" s="6" t="s">
        <v>86</v>
      </c>
      <c r="B73" s="37">
        <v>138</v>
      </c>
      <c r="C73" s="22">
        <v>645</v>
      </c>
      <c r="D73" s="22">
        <v>119</v>
      </c>
      <c r="E73" s="22">
        <v>594</v>
      </c>
      <c r="F73" s="35">
        <f t="shared" si="2"/>
        <v>115.96638655462186</v>
      </c>
      <c r="G73" s="65">
        <f t="shared" si="3"/>
        <v>108.58585858585859</v>
      </c>
    </row>
    <row r="74" spans="1:7" x14ac:dyDescent="0.25">
      <c r="A74" s="6" t="s">
        <v>77</v>
      </c>
      <c r="B74" s="37">
        <v>189</v>
      </c>
      <c r="C74" s="22">
        <v>503</v>
      </c>
      <c r="D74" s="22">
        <v>208</v>
      </c>
      <c r="E74" s="22">
        <v>544</v>
      </c>
      <c r="F74" s="35">
        <f t="shared" si="2"/>
        <v>90.865384615384613</v>
      </c>
      <c r="G74" s="65">
        <f t="shared" si="3"/>
        <v>92.463235294117652</v>
      </c>
    </row>
    <row r="75" spans="1:7" x14ac:dyDescent="0.25">
      <c r="A75" s="6" t="s">
        <v>82</v>
      </c>
      <c r="B75" s="37">
        <v>84</v>
      </c>
      <c r="C75" s="22">
        <v>352</v>
      </c>
      <c r="D75" s="22">
        <v>90</v>
      </c>
      <c r="E75" s="22">
        <v>323</v>
      </c>
      <c r="F75" s="35">
        <f t="shared" si="2"/>
        <v>93.333333333333329</v>
      </c>
      <c r="G75" s="65">
        <f t="shared" si="3"/>
        <v>108.97832817337461</v>
      </c>
    </row>
    <row r="76" spans="1:7" x14ac:dyDescent="0.25">
      <c r="A76" s="6" t="s">
        <v>80</v>
      </c>
      <c r="B76" s="37">
        <v>105</v>
      </c>
      <c r="C76" s="22">
        <v>350</v>
      </c>
      <c r="D76" s="22">
        <v>106</v>
      </c>
      <c r="E76" s="22">
        <v>350</v>
      </c>
      <c r="F76" s="35">
        <f t="shared" si="2"/>
        <v>99.056603773584911</v>
      </c>
      <c r="G76" s="65">
        <f t="shared" si="3"/>
        <v>100</v>
      </c>
    </row>
    <row r="77" spans="1:7" x14ac:dyDescent="0.25">
      <c r="A77" s="6" t="s">
        <v>84</v>
      </c>
      <c r="B77" s="37">
        <v>86</v>
      </c>
      <c r="C77" s="22">
        <v>273</v>
      </c>
      <c r="D77" s="22">
        <v>63</v>
      </c>
      <c r="E77" s="22">
        <v>187</v>
      </c>
      <c r="F77" s="35">
        <f t="shared" si="2"/>
        <v>136.50793650793651</v>
      </c>
      <c r="G77" s="65">
        <f t="shared" si="3"/>
        <v>145.98930481283423</v>
      </c>
    </row>
    <row r="78" spans="1:7" x14ac:dyDescent="0.25">
      <c r="A78" s="6" t="s">
        <v>88</v>
      </c>
      <c r="B78" s="37">
        <v>74</v>
      </c>
      <c r="C78" s="22">
        <v>198</v>
      </c>
      <c r="D78" s="22">
        <v>55</v>
      </c>
      <c r="E78" s="22">
        <v>187</v>
      </c>
      <c r="F78" s="35">
        <f t="shared" si="2"/>
        <v>134.54545454545453</v>
      </c>
      <c r="G78" s="65">
        <f t="shared" si="3"/>
        <v>105.88235294117648</v>
      </c>
    </row>
    <row r="79" spans="1:7" x14ac:dyDescent="0.25">
      <c r="A79" s="6" t="s">
        <v>89</v>
      </c>
      <c r="B79" s="37">
        <v>46</v>
      </c>
      <c r="C79" s="22">
        <v>170</v>
      </c>
      <c r="D79" s="22">
        <v>34</v>
      </c>
      <c r="E79" s="22">
        <v>160</v>
      </c>
      <c r="F79" s="35">
        <f t="shared" si="2"/>
        <v>135.29411764705884</v>
      </c>
      <c r="G79" s="65">
        <f t="shared" si="3"/>
        <v>106.25</v>
      </c>
    </row>
    <row r="80" spans="1:7" x14ac:dyDescent="0.25">
      <c r="A80" s="6" t="s">
        <v>91</v>
      </c>
      <c r="B80" s="37">
        <v>26</v>
      </c>
      <c r="C80" s="22">
        <v>64</v>
      </c>
      <c r="D80" s="22">
        <v>26</v>
      </c>
      <c r="E80" s="22">
        <v>62</v>
      </c>
      <c r="F80" s="35">
        <f t="shared" si="2"/>
        <v>100</v>
      </c>
      <c r="G80" s="65">
        <f t="shared" si="3"/>
        <v>103.2258064516129</v>
      </c>
    </row>
    <row r="81" spans="1:7" x14ac:dyDescent="0.25">
      <c r="A81" s="6" t="s">
        <v>90</v>
      </c>
      <c r="B81" s="88">
        <v>20</v>
      </c>
      <c r="C81" s="6">
        <v>54</v>
      </c>
      <c r="D81" s="6">
        <v>7</v>
      </c>
      <c r="E81" s="6">
        <v>21</v>
      </c>
      <c r="F81" s="35">
        <f t="shared" si="2"/>
        <v>285.71428571428572</v>
      </c>
      <c r="G81" s="65">
        <f t="shared" si="3"/>
        <v>257.14285714285717</v>
      </c>
    </row>
    <row r="82" spans="1:7" ht="15.75" thickBot="1" x14ac:dyDescent="0.3">
      <c r="A82" s="19"/>
      <c r="G82" s="73"/>
    </row>
    <row r="83" spans="1:7" ht="15.75" thickBot="1" x14ac:dyDescent="0.3">
      <c r="A83" s="53" t="s">
        <v>3</v>
      </c>
      <c r="B83" s="28">
        <f>SUM(B7:B81)</f>
        <v>960992</v>
      </c>
      <c r="C83" s="28">
        <f>SUM(C7:C81)</f>
        <v>5379845</v>
      </c>
      <c r="D83" s="28">
        <f>SUM(D7:D81)</f>
        <v>949180</v>
      </c>
      <c r="E83" s="28">
        <f>SUM(E7:E81)</f>
        <v>5455232</v>
      </c>
      <c r="F83" s="33">
        <f>B83/D83*100</f>
        <v>101.24444257148275</v>
      </c>
      <c r="G83" s="74">
        <f>C83/E83*100</f>
        <v>98.618078937797691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4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6703-9843-46E8-869C-1C58BB08F1B5}">
  <sheetPr>
    <pageSetUpPr fitToPage="1"/>
  </sheetPr>
  <dimension ref="A1:G83"/>
  <sheetViews>
    <sheetView workbookViewId="0">
      <selection activeCell="O68" sqref="O68"/>
    </sheetView>
  </sheetViews>
  <sheetFormatPr defaultRowHeight="15" x14ac:dyDescent="0.25"/>
  <cols>
    <col min="1" max="1" width="54.85546875" customWidth="1"/>
    <col min="2" max="2" width="22.140625" customWidth="1"/>
    <col min="3" max="3" width="18.5703125" customWidth="1"/>
    <col min="4" max="4" width="19" customWidth="1"/>
    <col min="5" max="5" width="18.140625" customWidth="1"/>
    <col min="6" max="6" width="19.140625" style="71" customWidth="1"/>
    <col min="7" max="7" width="18.28515625" style="71" customWidth="1"/>
  </cols>
  <sheetData>
    <row r="1" spans="1:7" ht="15.75" x14ac:dyDescent="0.25">
      <c r="A1" s="2" t="s">
        <v>13</v>
      </c>
    </row>
    <row r="2" spans="1:7" x14ac:dyDescent="0.25">
      <c r="A2" t="s">
        <v>151</v>
      </c>
    </row>
    <row r="3" spans="1:7" ht="15.75" thickBot="1" x14ac:dyDescent="0.3"/>
    <row r="4" spans="1:7" ht="44.25" customHeight="1" x14ac:dyDescent="0.25">
      <c r="A4" s="5"/>
      <c r="B4" s="100" t="s">
        <v>152</v>
      </c>
      <c r="C4" s="100"/>
      <c r="D4" s="101" t="s">
        <v>153</v>
      </c>
      <c r="E4" s="101"/>
      <c r="F4" s="102" t="s">
        <v>4</v>
      </c>
      <c r="G4" s="103"/>
    </row>
    <row r="5" spans="1:7" ht="31.5" customHeight="1" x14ac:dyDescent="0.25">
      <c r="A5" s="4"/>
      <c r="B5" s="104">
        <v>1</v>
      </c>
      <c r="C5" s="104"/>
      <c r="D5" s="105">
        <v>2</v>
      </c>
      <c r="E5" s="105"/>
      <c r="F5" s="106" t="s">
        <v>10</v>
      </c>
      <c r="G5" s="107"/>
    </row>
    <row r="6" spans="1:7" ht="36.75" customHeight="1" thickBot="1" x14ac:dyDescent="0.3">
      <c r="A6" s="31"/>
      <c r="B6" s="12" t="s">
        <v>0</v>
      </c>
      <c r="C6" s="12" t="s">
        <v>1</v>
      </c>
      <c r="D6" s="11" t="s">
        <v>0</v>
      </c>
      <c r="E6" s="11" t="s">
        <v>1</v>
      </c>
      <c r="F6" s="76" t="s">
        <v>0</v>
      </c>
      <c r="G6" s="77" t="s">
        <v>1</v>
      </c>
    </row>
    <row r="7" spans="1:7" x14ac:dyDescent="0.25">
      <c r="A7" s="23" t="s">
        <v>17</v>
      </c>
      <c r="B7" s="24">
        <v>288892</v>
      </c>
      <c r="C7" s="24">
        <v>1953535</v>
      </c>
      <c r="D7" s="24">
        <v>283522</v>
      </c>
      <c r="E7" s="24">
        <v>1980803</v>
      </c>
      <c r="F7" s="34">
        <f>B7/D7*100</f>
        <v>101.89403291455336</v>
      </c>
      <c r="G7" s="63">
        <f>C7/E7*100</f>
        <v>98.623386576050223</v>
      </c>
    </row>
    <row r="8" spans="1:7" x14ac:dyDescent="0.25">
      <c r="A8" s="18" t="s">
        <v>18</v>
      </c>
      <c r="B8" s="22">
        <v>263448</v>
      </c>
      <c r="C8" s="22">
        <v>1616596</v>
      </c>
      <c r="D8" s="22">
        <v>269948</v>
      </c>
      <c r="E8" s="22">
        <v>1659785</v>
      </c>
      <c r="F8" s="32">
        <f t="shared" ref="F8:F71" si="0">B8/D8*100</f>
        <v>97.592128854446031</v>
      </c>
      <c r="G8" s="64">
        <f t="shared" ref="G8:G71" si="1">C8/E8*100</f>
        <v>97.397915995143947</v>
      </c>
    </row>
    <row r="9" spans="1:7" x14ac:dyDescent="0.25">
      <c r="A9" s="18" t="s">
        <v>22</v>
      </c>
      <c r="B9" s="22">
        <v>320922</v>
      </c>
      <c r="C9" s="22">
        <v>1245841</v>
      </c>
      <c r="D9" s="22">
        <v>294419</v>
      </c>
      <c r="E9" s="22">
        <v>1185341</v>
      </c>
      <c r="F9" s="32">
        <f t="shared" si="0"/>
        <v>109.00179675904069</v>
      </c>
      <c r="G9" s="64">
        <f t="shared" si="1"/>
        <v>105.10401648133323</v>
      </c>
    </row>
    <row r="10" spans="1:7" x14ac:dyDescent="0.25">
      <c r="A10" s="18" t="s">
        <v>19</v>
      </c>
      <c r="B10" s="22">
        <v>245359</v>
      </c>
      <c r="C10" s="22">
        <v>1092737</v>
      </c>
      <c r="D10" s="22">
        <v>222502</v>
      </c>
      <c r="E10" s="22">
        <v>1007398</v>
      </c>
      <c r="F10" s="32">
        <f t="shared" si="0"/>
        <v>110.27271664973799</v>
      </c>
      <c r="G10" s="64">
        <f t="shared" si="1"/>
        <v>108.4712298416316</v>
      </c>
    </row>
    <row r="11" spans="1:7" x14ac:dyDescent="0.25">
      <c r="A11" s="18" t="s">
        <v>21</v>
      </c>
      <c r="B11" s="22">
        <v>135337</v>
      </c>
      <c r="C11" s="22">
        <v>965507</v>
      </c>
      <c r="D11" s="22">
        <v>147917</v>
      </c>
      <c r="E11" s="22">
        <v>1068074</v>
      </c>
      <c r="F11" s="32">
        <f t="shared" si="0"/>
        <v>91.495230433283524</v>
      </c>
      <c r="G11" s="64">
        <f t="shared" si="1"/>
        <v>90.397013690062678</v>
      </c>
    </row>
    <row r="12" spans="1:7" x14ac:dyDescent="0.25">
      <c r="A12" s="18" t="s">
        <v>20</v>
      </c>
      <c r="B12" s="22">
        <v>200236</v>
      </c>
      <c r="C12" s="22">
        <v>939395</v>
      </c>
      <c r="D12" s="22">
        <v>190772</v>
      </c>
      <c r="E12" s="22">
        <v>884617</v>
      </c>
      <c r="F12" s="32">
        <f t="shared" si="0"/>
        <v>104.96089572893297</v>
      </c>
      <c r="G12" s="64">
        <f t="shared" si="1"/>
        <v>106.19228434452424</v>
      </c>
    </row>
    <row r="13" spans="1:7" x14ac:dyDescent="0.25">
      <c r="A13" s="18" t="s">
        <v>26</v>
      </c>
      <c r="B13" s="22">
        <v>93856</v>
      </c>
      <c r="C13" s="22">
        <v>641638</v>
      </c>
      <c r="D13" s="22">
        <v>96434</v>
      </c>
      <c r="E13" s="22">
        <v>666350</v>
      </c>
      <c r="F13" s="32">
        <f t="shared" si="0"/>
        <v>97.32666901715163</v>
      </c>
      <c r="G13" s="64">
        <f t="shared" si="1"/>
        <v>96.291438433255792</v>
      </c>
    </row>
    <row r="14" spans="1:7" x14ac:dyDescent="0.25">
      <c r="A14" s="18" t="s">
        <v>29</v>
      </c>
      <c r="B14" s="22">
        <v>88181</v>
      </c>
      <c r="C14" s="22">
        <v>622681</v>
      </c>
      <c r="D14" s="22">
        <v>94043</v>
      </c>
      <c r="E14" s="22">
        <v>670285</v>
      </c>
      <c r="F14" s="32">
        <f t="shared" si="0"/>
        <v>93.766681199025982</v>
      </c>
      <c r="G14" s="64">
        <f t="shared" si="1"/>
        <v>92.89794639593606</v>
      </c>
    </row>
    <row r="15" spans="1:7" x14ac:dyDescent="0.25">
      <c r="A15" s="18" t="s">
        <v>25</v>
      </c>
      <c r="B15" s="22">
        <v>92126</v>
      </c>
      <c r="C15" s="22">
        <v>607482</v>
      </c>
      <c r="D15" s="22">
        <v>71355</v>
      </c>
      <c r="E15" s="22">
        <v>482893</v>
      </c>
      <c r="F15" s="32">
        <f t="shared" si="0"/>
        <v>129.10938266414408</v>
      </c>
      <c r="G15" s="64">
        <f t="shared" si="1"/>
        <v>125.80053966406636</v>
      </c>
    </row>
    <row r="16" spans="1:7" x14ac:dyDescent="0.25">
      <c r="A16" s="18" t="s">
        <v>28</v>
      </c>
      <c r="B16" s="22">
        <v>132502</v>
      </c>
      <c r="C16" s="22">
        <v>544358</v>
      </c>
      <c r="D16" s="22">
        <v>141152</v>
      </c>
      <c r="E16" s="22">
        <v>569073</v>
      </c>
      <c r="F16" s="32">
        <f t="shared" si="0"/>
        <v>93.871854454772162</v>
      </c>
      <c r="G16" s="64">
        <f t="shared" si="1"/>
        <v>95.656971952631736</v>
      </c>
    </row>
    <row r="17" spans="1:7" x14ac:dyDescent="0.25">
      <c r="A17" s="18" t="s">
        <v>23</v>
      </c>
      <c r="B17" s="22">
        <v>193866</v>
      </c>
      <c r="C17" s="22">
        <v>517312</v>
      </c>
      <c r="D17" s="22">
        <v>168601</v>
      </c>
      <c r="E17" s="22">
        <v>452635</v>
      </c>
      <c r="F17" s="32">
        <f t="shared" si="0"/>
        <v>114.98508312524838</v>
      </c>
      <c r="G17" s="64">
        <f t="shared" si="1"/>
        <v>114.28899665293228</v>
      </c>
    </row>
    <row r="18" spans="1:7" x14ac:dyDescent="0.25">
      <c r="A18" s="18" t="s">
        <v>24</v>
      </c>
      <c r="B18" s="22">
        <v>89532</v>
      </c>
      <c r="C18" s="22">
        <v>500843</v>
      </c>
      <c r="D18" s="22">
        <v>94129</v>
      </c>
      <c r="E18" s="22">
        <v>531145</v>
      </c>
      <c r="F18" s="32">
        <f t="shared" si="0"/>
        <v>95.116276599135233</v>
      </c>
      <c r="G18" s="64">
        <f t="shared" si="1"/>
        <v>94.294966534562136</v>
      </c>
    </row>
    <row r="19" spans="1:7" x14ac:dyDescent="0.25">
      <c r="A19" s="18" t="s">
        <v>31</v>
      </c>
      <c r="B19" s="22">
        <v>83311</v>
      </c>
      <c r="C19" s="22">
        <v>469856</v>
      </c>
      <c r="D19" s="22">
        <v>92156</v>
      </c>
      <c r="E19" s="22">
        <v>533452</v>
      </c>
      <c r="F19" s="32">
        <f t="shared" si="0"/>
        <v>90.402144190286037</v>
      </c>
      <c r="G19" s="64">
        <f t="shared" si="1"/>
        <v>88.07840255543141</v>
      </c>
    </row>
    <row r="20" spans="1:7" x14ac:dyDescent="0.25">
      <c r="A20" s="18" t="s">
        <v>27</v>
      </c>
      <c r="B20" s="22">
        <v>79845</v>
      </c>
      <c r="C20" s="22">
        <v>417685</v>
      </c>
      <c r="D20" s="22">
        <v>82020</v>
      </c>
      <c r="E20" s="22">
        <v>440234</v>
      </c>
      <c r="F20" s="32">
        <f t="shared" si="0"/>
        <v>97.3482077542063</v>
      </c>
      <c r="G20" s="64">
        <f t="shared" si="1"/>
        <v>94.877951271369326</v>
      </c>
    </row>
    <row r="21" spans="1:7" x14ac:dyDescent="0.25">
      <c r="A21" s="18" t="s">
        <v>32</v>
      </c>
      <c r="B21" s="22">
        <v>74854</v>
      </c>
      <c r="C21" s="22">
        <v>363089</v>
      </c>
      <c r="D21" s="22">
        <v>80039</v>
      </c>
      <c r="E21" s="22">
        <v>389178</v>
      </c>
      <c r="F21" s="32">
        <f t="shared" si="0"/>
        <v>93.521908069815964</v>
      </c>
      <c r="G21" s="64">
        <f t="shared" si="1"/>
        <v>93.296383659919115</v>
      </c>
    </row>
    <row r="22" spans="1:7" x14ac:dyDescent="0.25">
      <c r="A22" s="18" t="s">
        <v>30</v>
      </c>
      <c r="B22" s="22">
        <v>52611</v>
      </c>
      <c r="C22" s="22">
        <v>311150</v>
      </c>
      <c r="D22" s="22">
        <v>50012</v>
      </c>
      <c r="E22" s="22">
        <v>294690</v>
      </c>
      <c r="F22" s="32">
        <f t="shared" si="0"/>
        <v>105.19675277933295</v>
      </c>
      <c r="G22" s="64">
        <f t="shared" si="1"/>
        <v>105.58553055753504</v>
      </c>
    </row>
    <row r="23" spans="1:7" x14ac:dyDescent="0.25">
      <c r="A23" s="18" t="s">
        <v>33</v>
      </c>
      <c r="B23" s="22">
        <v>36649</v>
      </c>
      <c r="C23" s="22">
        <v>254019</v>
      </c>
      <c r="D23" s="22">
        <v>31590</v>
      </c>
      <c r="E23" s="22">
        <v>209664</v>
      </c>
      <c r="F23" s="32">
        <f t="shared" si="0"/>
        <v>116.01456157011714</v>
      </c>
      <c r="G23" s="64">
        <f t="shared" si="1"/>
        <v>121.155277014652</v>
      </c>
    </row>
    <row r="24" spans="1:7" x14ac:dyDescent="0.25">
      <c r="A24" s="18" t="s">
        <v>39</v>
      </c>
      <c r="B24" s="22">
        <v>64416</v>
      </c>
      <c r="C24" s="22">
        <v>246276</v>
      </c>
      <c r="D24" s="22">
        <v>68262</v>
      </c>
      <c r="E24" s="22">
        <v>262226</v>
      </c>
      <c r="F24" s="32">
        <f t="shared" si="0"/>
        <v>94.365825788872286</v>
      </c>
      <c r="G24" s="64">
        <f t="shared" si="1"/>
        <v>93.917460511162133</v>
      </c>
    </row>
    <row r="25" spans="1:7" x14ac:dyDescent="0.25">
      <c r="A25" s="18" t="s">
        <v>37</v>
      </c>
      <c r="B25" s="22">
        <v>38270</v>
      </c>
      <c r="C25" s="22">
        <v>160010</v>
      </c>
      <c r="D25" s="22">
        <v>38538</v>
      </c>
      <c r="E25" s="22">
        <v>160141</v>
      </c>
      <c r="F25" s="32">
        <f t="shared" si="0"/>
        <v>99.304582490009864</v>
      </c>
      <c r="G25" s="64">
        <f t="shared" si="1"/>
        <v>99.918197088815489</v>
      </c>
    </row>
    <row r="26" spans="1:7" x14ac:dyDescent="0.25">
      <c r="A26" s="18" t="s">
        <v>40</v>
      </c>
      <c r="B26" s="22">
        <v>60435</v>
      </c>
      <c r="C26" s="22">
        <v>153891</v>
      </c>
      <c r="D26" s="22">
        <v>58510</v>
      </c>
      <c r="E26" s="22">
        <v>144669</v>
      </c>
      <c r="F26" s="32">
        <f t="shared" si="0"/>
        <v>103.29003589130063</v>
      </c>
      <c r="G26" s="64">
        <f t="shared" si="1"/>
        <v>106.37455156253239</v>
      </c>
    </row>
    <row r="27" spans="1:7" x14ac:dyDescent="0.25">
      <c r="A27" s="18" t="s">
        <v>43</v>
      </c>
      <c r="B27" s="22">
        <v>24278</v>
      </c>
      <c r="C27" s="22">
        <v>136686</v>
      </c>
      <c r="D27" s="22">
        <v>25951</v>
      </c>
      <c r="E27" s="22">
        <v>143636</v>
      </c>
      <c r="F27" s="32">
        <f t="shared" si="0"/>
        <v>93.553234942776768</v>
      </c>
      <c r="G27" s="64">
        <f t="shared" si="1"/>
        <v>95.161380155392791</v>
      </c>
    </row>
    <row r="28" spans="1:7" x14ac:dyDescent="0.25">
      <c r="A28" s="18" t="s">
        <v>36</v>
      </c>
      <c r="B28" s="22">
        <v>49712</v>
      </c>
      <c r="C28" s="22">
        <v>132966</v>
      </c>
      <c r="D28" s="22">
        <v>53335</v>
      </c>
      <c r="E28" s="22">
        <v>145050</v>
      </c>
      <c r="F28" s="32">
        <f t="shared" si="0"/>
        <v>93.20708727852255</v>
      </c>
      <c r="G28" s="64">
        <f t="shared" si="1"/>
        <v>91.669079627714581</v>
      </c>
    </row>
    <row r="29" spans="1:7" x14ac:dyDescent="0.25">
      <c r="A29" s="18" t="s">
        <v>35</v>
      </c>
      <c r="B29" s="22">
        <v>29589</v>
      </c>
      <c r="C29" s="22">
        <v>122853</v>
      </c>
      <c r="D29" s="22">
        <v>29769</v>
      </c>
      <c r="E29" s="22">
        <v>122017</v>
      </c>
      <c r="F29" s="32">
        <f t="shared" si="0"/>
        <v>99.395344149954639</v>
      </c>
      <c r="G29" s="64">
        <f t="shared" si="1"/>
        <v>100.68515042985813</v>
      </c>
    </row>
    <row r="30" spans="1:7" x14ac:dyDescent="0.25">
      <c r="A30" s="18" t="s">
        <v>38</v>
      </c>
      <c r="B30" s="22">
        <v>38907</v>
      </c>
      <c r="C30" s="22">
        <v>118980</v>
      </c>
      <c r="D30" s="22">
        <v>35434</v>
      </c>
      <c r="E30" s="22">
        <v>108197</v>
      </c>
      <c r="F30" s="32">
        <f t="shared" si="0"/>
        <v>109.8013207653666</v>
      </c>
      <c r="G30" s="64">
        <f t="shared" si="1"/>
        <v>109.96608039039899</v>
      </c>
    </row>
    <row r="31" spans="1:7" x14ac:dyDescent="0.25">
      <c r="A31" s="18" t="s">
        <v>34</v>
      </c>
      <c r="B31" s="22">
        <v>22497</v>
      </c>
      <c r="C31" s="22">
        <v>113256</v>
      </c>
      <c r="D31" s="22">
        <v>23307</v>
      </c>
      <c r="E31" s="22">
        <v>114863</v>
      </c>
      <c r="F31" s="32">
        <f t="shared" si="0"/>
        <v>96.524649247007332</v>
      </c>
      <c r="G31" s="64">
        <f t="shared" si="1"/>
        <v>98.600941991764103</v>
      </c>
    </row>
    <row r="32" spans="1:7" x14ac:dyDescent="0.25">
      <c r="A32" s="18" t="s">
        <v>41</v>
      </c>
      <c r="B32" s="22">
        <v>24853</v>
      </c>
      <c r="C32" s="22">
        <v>112819</v>
      </c>
      <c r="D32" s="22">
        <v>23476</v>
      </c>
      <c r="E32" s="22">
        <v>112528</v>
      </c>
      <c r="F32" s="32">
        <f t="shared" si="0"/>
        <v>105.86556483216903</v>
      </c>
      <c r="G32" s="64">
        <f t="shared" si="1"/>
        <v>100.25860230342671</v>
      </c>
    </row>
    <row r="33" spans="1:7" x14ac:dyDescent="0.25">
      <c r="A33" s="18" t="s">
        <v>42</v>
      </c>
      <c r="B33" s="22">
        <v>26278</v>
      </c>
      <c r="C33" s="22">
        <v>111108</v>
      </c>
      <c r="D33" s="22">
        <v>26370</v>
      </c>
      <c r="E33" s="22">
        <v>113866</v>
      </c>
      <c r="F33" s="32">
        <f t="shared" si="0"/>
        <v>99.651118695487298</v>
      </c>
      <c r="G33" s="64">
        <f t="shared" si="1"/>
        <v>97.577854671280278</v>
      </c>
    </row>
    <row r="34" spans="1:7" x14ac:dyDescent="0.25">
      <c r="A34" s="18" t="s">
        <v>44</v>
      </c>
      <c r="B34" s="22">
        <v>11609</v>
      </c>
      <c r="C34" s="22">
        <v>50451</v>
      </c>
      <c r="D34" s="22">
        <v>12936</v>
      </c>
      <c r="E34" s="22">
        <v>57769</v>
      </c>
      <c r="F34" s="32">
        <f t="shared" si="0"/>
        <v>89.741805813234393</v>
      </c>
      <c r="G34" s="64">
        <f t="shared" si="1"/>
        <v>87.33230625421939</v>
      </c>
    </row>
    <row r="35" spans="1:7" x14ac:dyDescent="0.25">
      <c r="A35" s="18" t="s">
        <v>45</v>
      </c>
      <c r="B35" s="22">
        <v>17896</v>
      </c>
      <c r="C35" s="22">
        <v>46152</v>
      </c>
      <c r="D35" s="22">
        <v>17660</v>
      </c>
      <c r="E35" s="22">
        <v>44307</v>
      </c>
      <c r="F35" s="32">
        <f t="shared" si="0"/>
        <v>101.33635334088336</v>
      </c>
      <c r="G35" s="64">
        <f t="shared" si="1"/>
        <v>104.1641275644932</v>
      </c>
    </row>
    <row r="36" spans="1:7" x14ac:dyDescent="0.25">
      <c r="A36" s="18" t="s">
        <v>51</v>
      </c>
      <c r="B36" s="22">
        <v>7091</v>
      </c>
      <c r="C36" s="22">
        <v>45943</v>
      </c>
      <c r="D36" s="22">
        <v>6664</v>
      </c>
      <c r="E36" s="22">
        <v>44012</v>
      </c>
      <c r="F36" s="32">
        <f t="shared" si="0"/>
        <v>106.40756302521008</v>
      </c>
      <c r="G36" s="64">
        <f t="shared" si="1"/>
        <v>104.38743978914842</v>
      </c>
    </row>
    <row r="37" spans="1:7" x14ac:dyDescent="0.25">
      <c r="A37" s="18" t="s">
        <v>47</v>
      </c>
      <c r="B37" s="22">
        <v>14050</v>
      </c>
      <c r="C37" s="22">
        <v>43621</v>
      </c>
      <c r="D37" s="22">
        <v>13278</v>
      </c>
      <c r="E37" s="22">
        <v>40402</v>
      </c>
      <c r="F37" s="32">
        <f t="shared" si="0"/>
        <v>105.81412863383039</v>
      </c>
      <c r="G37" s="64">
        <f t="shared" si="1"/>
        <v>107.96742735508143</v>
      </c>
    </row>
    <row r="38" spans="1:7" x14ac:dyDescent="0.25">
      <c r="A38" s="18" t="s">
        <v>48</v>
      </c>
      <c r="B38" s="22">
        <v>14349</v>
      </c>
      <c r="C38" s="22">
        <v>43513</v>
      </c>
      <c r="D38" s="22">
        <v>12743</v>
      </c>
      <c r="E38" s="22">
        <v>36839</v>
      </c>
      <c r="F38" s="32">
        <f t="shared" si="0"/>
        <v>112.60299772424077</v>
      </c>
      <c r="G38" s="64">
        <f t="shared" si="1"/>
        <v>118.11666983360026</v>
      </c>
    </row>
    <row r="39" spans="1:7" x14ac:dyDescent="0.25">
      <c r="A39" s="18" t="s">
        <v>46</v>
      </c>
      <c r="B39" s="22">
        <v>13537</v>
      </c>
      <c r="C39" s="22">
        <v>37403</v>
      </c>
      <c r="D39" s="22">
        <v>11870</v>
      </c>
      <c r="E39" s="22">
        <v>31881</v>
      </c>
      <c r="F39" s="32">
        <f t="shared" si="0"/>
        <v>114.04380791912385</v>
      </c>
      <c r="G39" s="64">
        <f t="shared" si="1"/>
        <v>117.32066120887048</v>
      </c>
    </row>
    <row r="40" spans="1:7" x14ac:dyDescent="0.25">
      <c r="A40" s="18" t="s">
        <v>52</v>
      </c>
      <c r="B40" s="22">
        <v>20540</v>
      </c>
      <c r="C40" s="22">
        <v>35038</v>
      </c>
      <c r="D40" s="22">
        <v>20128</v>
      </c>
      <c r="E40" s="22">
        <v>35520</v>
      </c>
      <c r="F40" s="32">
        <f t="shared" si="0"/>
        <v>102.04689984101749</v>
      </c>
      <c r="G40" s="64">
        <f t="shared" si="1"/>
        <v>98.643018018018012</v>
      </c>
    </row>
    <row r="41" spans="1:7" x14ac:dyDescent="0.25">
      <c r="A41" s="18" t="s">
        <v>49</v>
      </c>
      <c r="B41" s="22">
        <v>12879</v>
      </c>
      <c r="C41" s="22">
        <v>33048</v>
      </c>
      <c r="D41" s="22">
        <v>9746</v>
      </c>
      <c r="E41" s="22">
        <v>24880</v>
      </c>
      <c r="F41" s="32">
        <f t="shared" si="0"/>
        <v>132.14652164990767</v>
      </c>
      <c r="G41" s="64">
        <f t="shared" si="1"/>
        <v>132.82958199356912</v>
      </c>
    </row>
    <row r="42" spans="1:7" x14ac:dyDescent="0.25">
      <c r="A42" s="18" t="s">
        <v>53</v>
      </c>
      <c r="B42" s="22">
        <v>6210</v>
      </c>
      <c r="C42" s="22">
        <v>29094</v>
      </c>
      <c r="D42" s="22">
        <v>5630</v>
      </c>
      <c r="E42" s="22">
        <v>26154</v>
      </c>
      <c r="F42" s="32">
        <f t="shared" si="0"/>
        <v>110.3019538188277</v>
      </c>
      <c r="G42" s="64">
        <f t="shared" si="1"/>
        <v>111.24111034640973</v>
      </c>
    </row>
    <row r="43" spans="1:7" x14ac:dyDescent="0.25">
      <c r="A43" s="18" t="s">
        <v>55</v>
      </c>
      <c r="B43" s="22">
        <v>10144</v>
      </c>
      <c r="C43" s="22">
        <v>28546</v>
      </c>
      <c r="D43" s="22">
        <v>9683</v>
      </c>
      <c r="E43" s="22">
        <v>27639</v>
      </c>
      <c r="F43" s="32">
        <f t="shared" si="0"/>
        <v>104.76092120210679</v>
      </c>
      <c r="G43" s="64">
        <f t="shared" si="1"/>
        <v>103.28159484785991</v>
      </c>
    </row>
    <row r="44" spans="1:7" x14ac:dyDescent="0.25">
      <c r="A44" s="18" t="s">
        <v>50</v>
      </c>
      <c r="B44" s="22">
        <v>5922</v>
      </c>
      <c r="C44" s="22">
        <v>28497</v>
      </c>
      <c r="D44" s="22">
        <v>4111</v>
      </c>
      <c r="E44" s="22">
        <v>20885</v>
      </c>
      <c r="F44" s="32">
        <f t="shared" si="0"/>
        <v>144.05254196059354</v>
      </c>
      <c r="G44" s="64">
        <f t="shared" si="1"/>
        <v>136.44721091692602</v>
      </c>
    </row>
    <row r="45" spans="1:7" x14ac:dyDescent="0.25">
      <c r="A45" s="18" t="s">
        <v>54</v>
      </c>
      <c r="B45" s="22">
        <v>5706</v>
      </c>
      <c r="C45" s="22">
        <v>26498</v>
      </c>
      <c r="D45" s="22">
        <v>5509</v>
      </c>
      <c r="E45" s="22">
        <v>24919</v>
      </c>
      <c r="F45" s="32">
        <f t="shared" si="0"/>
        <v>103.5759666001089</v>
      </c>
      <c r="G45" s="64">
        <f t="shared" si="1"/>
        <v>106.33653035836107</v>
      </c>
    </row>
    <row r="46" spans="1:7" x14ac:dyDescent="0.25">
      <c r="A46" s="18" t="s">
        <v>56</v>
      </c>
      <c r="B46" s="22">
        <v>8887</v>
      </c>
      <c r="C46" s="22">
        <v>23295</v>
      </c>
      <c r="D46" s="22">
        <v>9819</v>
      </c>
      <c r="E46" s="22">
        <v>24457</v>
      </c>
      <c r="F46" s="32">
        <f t="shared" si="0"/>
        <v>90.508198390874838</v>
      </c>
      <c r="G46" s="64">
        <f t="shared" si="1"/>
        <v>95.24880402338799</v>
      </c>
    </row>
    <row r="47" spans="1:7" x14ac:dyDescent="0.25">
      <c r="A47" s="18" t="s">
        <v>57</v>
      </c>
      <c r="B47" s="22">
        <v>14161</v>
      </c>
      <c r="C47" s="22">
        <v>22651</v>
      </c>
      <c r="D47" s="22">
        <v>17641</v>
      </c>
      <c r="E47" s="22">
        <v>26793</v>
      </c>
      <c r="F47" s="32">
        <f t="shared" si="0"/>
        <v>80.273227141318515</v>
      </c>
      <c r="G47" s="64">
        <f t="shared" si="1"/>
        <v>84.540738252528641</v>
      </c>
    </row>
    <row r="48" spans="1:7" x14ac:dyDescent="0.25">
      <c r="A48" s="18" t="s">
        <v>58</v>
      </c>
      <c r="B48" s="22">
        <v>3339</v>
      </c>
      <c r="C48" s="22">
        <v>20332</v>
      </c>
      <c r="D48" s="22">
        <v>3106</v>
      </c>
      <c r="E48" s="22">
        <v>18429</v>
      </c>
      <c r="F48" s="32">
        <f t="shared" si="0"/>
        <v>107.50160978750804</v>
      </c>
      <c r="G48" s="64">
        <f t="shared" si="1"/>
        <v>110.32611644690434</v>
      </c>
    </row>
    <row r="49" spans="1:7" x14ac:dyDescent="0.25">
      <c r="A49" s="18" t="s">
        <v>60</v>
      </c>
      <c r="B49" s="22">
        <v>6006</v>
      </c>
      <c r="C49" s="22">
        <v>19987</v>
      </c>
      <c r="D49" s="22">
        <v>4229</v>
      </c>
      <c r="E49" s="22">
        <v>16120</v>
      </c>
      <c r="F49" s="32">
        <f t="shared" si="0"/>
        <v>142.01938992669662</v>
      </c>
      <c r="G49" s="64">
        <f t="shared" si="1"/>
        <v>123.98883374689827</v>
      </c>
    </row>
    <row r="50" spans="1:7" x14ac:dyDescent="0.25">
      <c r="A50" s="18" t="s">
        <v>59</v>
      </c>
      <c r="B50" s="22">
        <v>3706</v>
      </c>
      <c r="C50" s="22">
        <v>18319</v>
      </c>
      <c r="D50" s="22">
        <v>3803</v>
      </c>
      <c r="E50" s="22">
        <v>19294</v>
      </c>
      <c r="F50" s="32">
        <f t="shared" si="0"/>
        <v>97.449382066789383</v>
      </c>
      <c r="G50" s="64">
        <f t="shared" si="1"/>
        <v>94.946615528143468</v>
      </c>
    </row>
    <row r="51" spans="1:7" x14ac:dyDescent="0.25">
      <c r="A51" s="18" t="s">
        <v>61</v>
      </c>
      <c r="B51" s="22">
        <v>5298</v>
      </c>
      <c r="C51" s="22">
        <v>18110</v>
      </c>
      <c r="D51" s="22">
        <v>4922</v>
      </c>
      <c r="E51" s="22">
        <v>15363</v>
      </c>
      <c r="F51" s="32">
        <f t="shared" si="0"/>
        <v>107.63917106867127</v>
      </c>
      <c r="G51" s="64">
        <f t="shared" si="1"/>
        <v>117.88062227429539</v>
      </c>
    </row>
    <row r="52" spans="1:7" x14ac:dyDescent="0.25">
      <c r="A52" s="18" t="s">
        <v>62</v>
      </c>
      <c r="B52" s="22">
        <v>5520</v>
      </c>
      <c r="C52" s="22">
        <v>16179</v>
      </c>
      <c r="D52" s="22">
        <v>4978</v>
      </c>
      <c r="E52" s="22">
        <v>13889</v>
      </c>
      <c r="F52" s="32">
        <f t="shared" si="0"/>
        <v>110.88790678987546</v>
      </c>
      <c r="G52" s="64">
        <f t="shared" si="1"/>
        <v>116.48786809705523</v>
      </c>
    </row>
    <row r="53" spans="1:7" x14ac:dyDescent="0.25">
      <c r="A53" s="18" t="s">
        <v>63</v>
      </c>
      <c r="B53" s="22">
        <v>7070</v>
      </c>
      <c r="C53" s="22">
        <v>15958</v>
      </c>
      <c r="D53" s="22">
        <v>6617</v>
      </c>
      <c r="E53" s="22">
        <v>15370</v>
      </c>
      <c r="F53" s="32">
        <f t="shared" si="0"/>
        <v>106.84600272026599</v>
      </c>
      <c r="G53" s="64">
        <f t="shared" si="1"/>
        <v>103.82563435263501</v>
      </c>
    </row>
    <row r="54" spans="1:7" x14ac:dyDescent="0.25">
      <c r="A54" s="18" t="s">
        <v>66</v>
      </c>
      <c r="B54" s="22">
        <v>3506</v>
      </c>
      <c r="C54" s="22">
        <v>15120</v>
      </c>
      <c r="D54" s="22">
        <v>3241</v>
      </c>
      <c r="E54" s="22">
        <v>13892</v>
      </c>
      <c r="F54" s="32">
        <f t="shared" si="0"/>
        <v>108.17648873804382</v>
      </c>
      <c r="G54" s="64">
        <f t="shared" si="1"/>
        <v>108.83961992513677</v>
      </c>
    </row>
    <row r="55" spans="1:7" x14ac:dyDescent="0.25">
      <c r="A55" s="18" t="s">
        <v>70</v>
      </c>
      <c r="B55" s="22">
        <v>5230</v>
      </c>
      <c r="C55" s="22">
        <v>12932</v>
      </c>
      <c r="D55" s="22">
        <v>4480</v>
      </c>
      <c r="E55" s="22">
        <v>10642</v>
      </c>
      <c r="F55" s="32">
        <f t="shared" si="0"/>
        <v>116.74107142857142</v>
      </c>
      <c r="G55" s="64">
        <f t="shared" si="1"/>
        <v>121.51851155797782</v>
      </c>
    </row>
    <row r="56" spans="1:7" x14ac:dyDescent="0.25">
      <c r="A56" s="18" t="s">
        <v>71</v>
      </c>
      <c r="B56" s="22">
        <v>3635</v>
      </c>
      <c r="C56" s="22">
        <v>12107</v>
      </c>
      <c r="D56" s="22">
        <v>3535</v>
      </c>
      <c r="E56" s="22">
        <v>12761</v>
      </c>
      <c r="F56" s="32">
        <f t="shared" si="0"/>
        <v>102.82885431400284</v>
      </c>
      <c r="G56" s="64">
        <f t="shared" si="1"/>
        <v>94.875009795470575</v>
      </c>
    </row>
    <row r="57" spans="1:7" x14ac:dyDescent="0.25">
      <c r="A57" s="18" t="s">
        <v>65</v>
      </c>
      <c r="B57" s="22">
        <v>7424</v>
      </c>
      <c r="C57" s="22">
        <v>11801</v>
      </c>
      <c r="D57" s="22">
        <v>7145</v>
      </c>
      <c r="E57" s="22">
        <v>11211</v>
      </c>
      <c r="F57" s="32">
        <f t="shared" si="0"/>
        <v>103.90482855143458</v>
      </c>
      <c r="G57" s="64">
        <f t="shared" si="1"/>
        <v>105.26268843100526</v>
      </c>
    </row>
    <row r="58" spans="1:7" x14ac:dyDescent="0.25">
      <c r="A58" s="18" t="s">
        <v>68</v>
      </c>
      <c r="B58" s="22">
        <v>3615</v>
      </c>
      <c r="C58" s="22">
        <v>11218</v>
      </c>
      <c r="D58" s="22">
        <v>3237</v>
      </c>
      <c r="E58" s="22">
        <v>9481</v>
      </c>
      <c r="F58" s="32">
        <f t="shared" si="0"/>
        <v>111.67747914735867</v>
      </c>
      <c r="G58" s="64">
        <f t="shared" si="1"/>
        <v>118.32085223077735</v>
      </c>
    </row>
    <row r="59" spans="1:7" x14ac:dyDescent="0.25">
      <c r="A59" s="18" t="s">
        <v>67</v>
      </c>
      <c r="B59" s="22">
        <v>2222</v>
      </c>
      <c r="C59" s="22">
        <v>10957</v>
      </c>
      <c r="D59" s="22">
        <v>2056</v>
      </c>
      <c r="E59" s="22">
        <v>9507</v>
      </c>
      <c r="F59" s="32">
        <f t="shared" si="0"/>
        <v>108.07392996108949</v>
      </c>
      <c r="G59" s="64">
        <f t="shared" si="1"/>
        <v>115.25191963816135</v>
      </c>
    </row>
    <row r="60" spans="1:7" x14ac:dyDescent="0.25">
      <c r="A60" s="18" t="s">
        <v>64</v>
      </c>
      <c r="B60" s="22">
        <v>3869</v>
      </c>
      <c r="C60" s="22">
        <v>10465</v>
      </c>
      <c r="D60" s="22">
        <v>3854</v>
      </c>
      <c r="E60" s="22">
        <v>10781</v>
      </c>
      <c r="F60" s="32">
        <f t="shared" si="0"/>
        <v>100.38920601971977</v>
      </c>
      <c r="G60" s="64">
        <f t="shared" si="1"/>
        <v>97.068917540116871</v>
      </c>
    </row>
    <row r="61" spans="1:7" x14ac:dyDescent="0.25">
      <c r="A61" s="18" t="s">
        <v>73</v>
      </c>
      <c r="B61" s="22">
        <v>2979</v>
      </c>
      <c r="C61" s="22">
        <v>10226</v>
      </c>
      <c r="D61" s="22">
        <v>2198</v>
      </c>
      <c r="E61" s="22">
        <v>6254</v>
      </c>
      <c r="F61" s="32">
        <f t="shared" si="0"/>
        <v>135.53230209281165</v>
      </c>
      <c r="G61" s="64">
        <f t="shared" si="1"/>
        <v>163.51135273425007</v>
      </c>
    </row>
    <row r="62" spans="1:7" x14ac:dyDescent="0.25">
      <c r="A62" s="18" t="s">
        <v>72</v>
      </c>
      <c r="B62" s="22">
        <v>3054</v>
      </c>
      <c r="C62" s="22">
        <v>10091</v>
      </c>
      <c r="D62" s="22">
        <v>2778</v>
      </c>
      <c r="E62" s="22">
        <v>9320</v>
      </c>
      <c r="F62" s="32">
        <f t="shared" si="0"/>
        <v>109.93520518358531</v>
      </c>
      <c r="G62" s="64">
        <f t="shared" si="1"/>
        <v>108.27253218884121</v>
      </c>
    </row>
    <row r="63" spans="1:7" x14ac:dyDescent="0.25">
      <c r="A63" s="18" t="s">
        <v>69</v>
      </c>
      <c r="B63" s="22">
        <v>7710</v>
      </c>
      <c r="C63" s="22">
        <v>9650</v>
      </c>
      <c r="D63" s="22">
        <v>8105</v>
      </c>
      <c r="E63" s="22">
        <v>10085</v>
      </c>
      <c r="F63" s="32">
        <f t="shared" si="0"/>
        <v>95.126465144972244</v>
      </c>
      <c r="G63" s="64">
        <f t="shared" si="1"/>
        <v>95.686663361427861</v>
      </c>
    </row>
    <row r="64" spans="1:7" x14ac:dyDescent="0.25">
      <c r="A64" s="18" t="s">
        <v>74</v>
      </c>
      <c r="B64" s="22">
        <v>1995</v>
      </c>
      <c r="C64" s="22">
        <v>8745</v>
      </c>
      <c r="D64" s="22">
        <v>2118</v>
      </c>
      <c r="E64" s="22">
        <v>9819</v>
      </c>
      <c r="F64" s="32">
        <f t="shared" si="0"/>
        <v>94.192634560906512</v>
      </c>
      <c r="G64" s="64">
        <f t="shared" si="1"/>
        <v>89.062022609227014</v>
      </c>
    </row>
    <row r="65" spans="1:7" x14ac:dyDescent="0.25">
      <c r="A65" s="18" t="s">
        <v>76</v>
      </c>
      <c r="B65" s="22">
        <v>1710</v>
      </c>
      <c r="C65" s="22">
        <v>5537</v>
      </c>
      <c r="D65" s="22">
        <v>1703</v>
      </c>
      <c r="E65" s="22">
        <v>5431</v>
      </c>
      <c r="F65" s="32">
        <f t="shared" si="0"/>
        <v>100.41103934233706</v>
      </c>
      <c r="G65" s="64">
        <f t="shared" si="1"/>
        <v>101.95175842386301</v>
      </c>
    </row>
    <row r="66" spans="1:7" x14ac:dyDescent="0.25">
      <c r="A66" s="18" t="s">
        <v>78</v>
      </c>
      <c r="B66" s="22">
        <v>1293</v>
      </c>
      <c r="C66" s="22">
        <v>3716</v>
      </c>
      <c r="D66" s="22">
        <v>1073</v>
      </c>
      <c r="E66" s="22">
        <v>3102</v>
      </c>
      <c r="F66" s="32">
        <f t="shared" si="0"/>
        <v>120.50326188257223</v>
      </c>
      <c r="G66" s="64">
        <f t="shared" si="1"/>
        <v>119.79368149580915</v>
      </c>
    </row>
    <row r="67" spans="1:7" x14ac:dyDescent="0.25">
      <c r="A67" s="18" t="s">
        <v>75</v>
      </c>
      <c r="B67" s="22">
        <v>1024</v>
      </c>
      <c r="C67" s="22">
        <v>3709</v>
      </c>
      <c r="D67" s="22">
        <v>902</v>
      </c>
      <c r="E67" s="22">
        <v>3320</v>
      </c>
      <c r="F67" s="32">
        <f t="shared" si="0"/>
        <v>113.52549889135256</v>
      </c>
      <c r="G67" s="64">
        <f t="shared" si="1"/>
        <v>111.71686746987952</v>
      </c>
    </row>
    <row r="68" spans="1:7" x14ac:dyDescent="0.25">
      <c r="A68" s="18" t="s">
        <v>81</v>
      </c>
      <c r="B68" s="22">
        <v>1169</v>
      </c>
      <c r="C68" s="22">
        <v>3662</v>
      </c>
      <c r="D68" s="22">
        <v>977</v>
      </c>
      <c r="E68" s="22">
        <v>2745</v>
      </c>
      <c r="F68" s="32">
        <f t="shared" si="0"/>
        <v>119.6519959058342</v>
      </c>
      <c r="G68" s="64">
        <f t="shared" si="1"/>
        <v>133.40619307832421</v>
      </c>
    </row>
    <row r="69" spans="1:7" x14ac:dyDescent="0.25">
      <c r="A69" s="18" t="s">
        <v>79</v>
      </c>
      <c r="B69" s="22">
        <v>934</v>
      </c>
      <c r="C69" s="22">
        <v>2798</v>
      </c>
      <c r="D69" s="22">
        <v>931</v>
      </c>
      <c r="E69" s="22">
        <v>2917</v>
      </c>
      <c r="F69" s="32">
        <f t="shared" si="0"/>
        <v>100.32223415682063</v>
      </c>
      <c r="G69" s="64">
        <f t="shared" si="1"/>
        <v>95.920466232430584</v>
      </c>
    </row>
    <row r="70" spans="1:7" x14ac:dyDescent="0.25">
      <c r="A70" s="18" t="s">
        <v>77</v>
      </c>
      <c r="B70" s="22">
        <v>1112</v>
      </c>
      <c r="C70" s="22">
        <v>2644</v>
      </c>
      <c r="D70" s="22">
        <v>1060</v>
      </c>
      <c r="E70" s="22">
        <v>2537</v>
      </c>
      <c r="F70" s="32">
        <f t="shared" si="0"/>
        <v>104.90566037735849</v>
      </c>
      <c r="G70" s="64">
        <f t="shared" si="1"/>
        <v>104.21757981868349</v>
      </c>
    </row>
    <row r="71" spans="1:7" x14ac:dyDescent="0.25">
      <c r="A71" s="18" t="s">
        <v>80</v>
      </c>
      <c r="B71" s="22">
        <v>1205</v>
      </c>
      <c r="C71" s="22">
        <v>2489</v>
      </c>
      <c r="D71" s="22">
        <v>1253</v>
      </c>
      <c r="E71" s="22">
        <v>2532</v>
      </c>
      <c r="F71" s="32">
        <f t="shared" si="0"/>
        <v>96.169193934557057</v>
      </c>
      <c r="G71" s="64">
        <f t="shared" si="1"/>
        <v>98.301737756714061</v>
      </c>
    </row>
    <row r="72" spans="1:7" x14ac:dyDescent="0.25">
      <c r="A72" s="18" t="s">
        <v>82</v>
      </c>
      <c r="B72" s="22">
        <v>828</v>
      </c>
      <c r="C72" s="22">
        <v>2397</v>
      </c>
      <c r="D72" s="22">
        <v>790</v>
      </c>
      <c r="E72" s="22">
        <v>1709</v>
      </c>
      <c r="F72" s="32">
        <f t="shared" ref="F72:F81" si="2">B72/D72*100</f>
        <v>104.81012658227849</v>
      </c>
      <c r="G72" s="64">
        <f t="shared" ref="G72:G81" si="3">C72/E72*100</f>
        <v>140.25746050321825</v>
      </c>
    </row>
    <row r="73" spans="1:7" x14ac:dyDescent="0.25">
      <c r="A73" s="18" t="s">
        <v>83</v>
      </c>
      <c r="B73" s="22">
        <v>429</v>
      </c>
      <c r="C73" s="22">
        <v>2185</v>
      </c>
      <c r="D73" s="22">
        <v>495</v>
      </c>
      <c r="E73" s="22">
        <v>2698</v>
      </c>
      <c r="F73" s="32">
        <f t="shared" si="2"/>
        <v>86.666666666666671</v>
      </c>
      <c r="G73" s="64">
        <f t="shared" si="3"/>
        <v>80.985915492957744</v>
      </c>
    </row>
    <row r="74" spans="1:7" x14ac:dyDescent="0.25">
      <c r="A74" s="18" t="s">
        <v>85</v>
      </c>
      <c r="B74" s="22">
        <v>631</v>
      </c>
      <c r="C74" s="22">
        <v>1982</v>
      </c>
      <c r="D74" s="22">
        <v>597</v>
      </c>
      <c r="E74" s="22">
        <v>1892</v>
      </c>
      <c r="F74" s="32">
        <f t="shared" si="2"/>
        <v>105.69514237855945</v>
      </c>
      <c r="G74" s="64">
        <f t="shared" si="3"/>
        <v>104.7568710359408</v>
      </c>
    </row>
    <row r="75" spans="1:7" x14ac:dyDescent="0.25">
      <c r="A75" s="18" t="s">
        <v>87</v>
      </c>
      <c r="B75" s="22">
        <v>660</v>
      </c>
      <c r="C75" s="22">
        <v>1797</v>
      </c>
      <c r="D75" s="22">
        <v>794</v>
      </c>
      <c r="E75" s="22">
        <v>2054</v>
      </c>
      <c r="F75" s="32">
        <f t="shared" si="2"/>
        <v>83.123425692695221</v>
      </c>
      <c r="G75" s="64">
        <f t="shared" si="3"/>
        <v>87.487828627069135</v>
      </c>
    </row>
    <row r="76" spans="1:7" x14ac:dyDescent="0.25">
      <c r="A76" s="18" t="s">
        <v>86</v>
      </c>
      <c r="B76" s="22">
        <v>376</v>
      </c>
      <c r="C76" s="22">
        <v>1577</v>
      </c>
      <c r="D76" s="22">
        <v>370</v>
      </c>
      <c r="E76" s="22">
        <v>1517</v>
      </c>
      <c r="F76" s="32">
        <f t="shared" si="2"/>
        <v>101.62162162162163</v>
      </c>
      <c r="G76" s="64">
        <f t="shared" si="3"/>
        <v>103.955174686882</v>
      </c>
    </row>
    <row r="77" spans="1:7" x14ac:dyDescent="0.25">
      <c r="A77" s="18" t="s">
        <v>84</v>
      </c>
      <c r="B77" s="22">
        <v>320</v>
      </c>
      <c r="C77" s="22">
        <v>1192</v>
      </c>
      <c r="D77" s="22">
        <v>251</v>
      </c>
      <c r="E77" s="22">
        <v>784</v>
      </c>
      <c r="F77" s="32">
        <f t="shared" si="2"/>
        <v>127.49003984063745</v>
      </c>
      <c r="G77" s="64">
        <f t="shared" si="3"/>
        <v>152.0408163265306</v>
      </c>
    </row>
    <row r="78" spans="1:7" x14ac:dyDescent="0.25">
      <c r="A78" s="18" t="s">
        <v>89</v>
      </c>
      <c r="B78" s="22">
        <v>162</v>
      </c>
      <c r="C78" s="22">
        <v>693</v>
      </c>
      <c r="D78" s="22">
        <v>150</v>
      </c>
      <c r="E78" s="22">
        <v>618</v>
      </c>
      <c r="F78" s="32">
        <f t="shared" si="2"/>
        <v>108</v>
      </c>
      <c r="G78" s="64">
        <f t="shared" si="3"/>
        <v>112.13592233009709</v>
      </c>
    </row>
    <row r="79" spans="1:7" x14ac:dyDescent="0.25">
      <c r="A79" s="18" t="s">
        <v>88</v>
      </c>
      <c r="B79" s="22">
        <v>210</v>
      </c>
      <c r="C79" s="22">
        <v>525</v>
      </c>
      <c r="D79" s="22">
        <v>245</v>
      </c>
      <c r="E79" s="22">
        <v>630</v>
      </c>
      <c r="F79" s="32">
        <f t="shared" si="2"/>
        <v>85.714285714285708</v>
      </c>
      <c r="G79" s="64">
        <f t="shared" si="3"/>
        <v>83.333333333333343</v>
      </c>
    </row>
    <row r="80" spans="1:7" x14ac:dyDescent="0.25">
      <c r="A80" s="18" t="s">
        <v>91</v>
      </c>
      <c r="B80" s="22">
        <v>91</v>
      </c>
      <c r="C80" s="22">
        <v>199</v>
      </c>
      <c r="D80" s="22">
        <v>78</v>
      </c>
      <c r="E80" s="22">
        <v>178</v>
      </c>
      <c r="F80" s="32">
        <f t="shared" si="2"/>
        <v>116.66666666666667</v>
      </c>
      <c r="G80" s="64">
        <f t="shared" si="3"/>
        <v>111.79775280898876</v>
      </c>
    </row>
    <row r="81" spans="1:7" x14ac:dyDescent="0.25">
      <c r="A81" s="18" t="s">
        <v>90</v>
      </c>
      <c r="B81" s="6">
        <v>52</v>
      </c>
      <c r="C81" s="6">
        <v>162</v>
      </c>
      <c r="D81" s="6">
        <v>32</v>
      </c>
      <c r="E81" s="6">
        <v>69</v>
      </c>
      <c r="F81" s="32">
        <f t="shared" si="2"/>
        <v>162.5</v>
      </c>
      <c r="G81" s="64">
        <f t="shared" si="3"/>
        <v>234.78260869565219</v>
      </c>
    </row>
    <row r="82" spans="1:7" ht="15.75" thickBot="1" x14ac:dyDescent="0.3">
      <c r="A82" s="19"/>
      <c r="B82" s="120"/>
      <c r="C82" s="120"/>
      <c r="D82" s="120"/>
      <c r="E82" s="120"/>
      <c r="F82" s="121"/>
      <c r="G82" s="73"/>
    </row>
    <row r="83" spans="1:7" ht="15.75" thickBot="1" x14ac:dyDescent="0.3">
      <c r="A83" s="53" t="s">
        <v>3</v>
      </c>
      <c r="B83" s="50">
        <f>SUM(B7:B81)</f>
        <v>3102127</v>
      </c>
      <c r="C83" s="50">
        <f>SUM(C7:C81)</f>
        <v>15235780</v>
      </c>
      <c r="D83" s="50">
        <f>SUM(D7:D81)</f>
        <v>3033084</v>
      </c>
      <c r="E83" s="50">
        <f>SUM(E7:E81)</f>
        <v>15166218</v>
      </c>
      <c r="F83" s="78">
        <f>B83/D83*100</f>
        <v>102.27632996646318</v>
      </c>
      <c r="G83" s="79">
        <f>C83/E83*100</f>
        <v>100.45866411784401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51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99AF-20B7-4D62-87C9-4A36FFFFAA3A}">
  <sheetPr>
    <pageSetUpPr fitToPage="1"/>
  </sheetPr>
  <dimension ref="A1:G50"/>
  <sheetViews>
    <sheetView workbookViewId="0">
      <selection activeCell="E7" sqref="E7"/>
    </sheetView>
  </sheetViews>
  <sheetFormatPr defaultRowHeight="15" x14ac:dyDescent="0.25"/>
  <cols>
    <col min="1" max="1" width="50.42578125" customWidth="1"/>
    <col min="2" max="2" width="19.28515625" customWidth="1"/>
    <col min="3" max="3" width="17.28515625" customWidth="1"/>
    <col min="4" max="4" width="19.42578125" customWidth="1"/>
    <col min="5" max="5" width="17.85546875" customWidth="1"/>
    <col min="6" max="6" width="17.5703125" customWidth="1"/>
    <col min="7" max="7" width="15.85546875" customWidth="1"/>
  </cols>
  <sheetData>
    <row r="1" spans="1:7" ht="15.75" x14ac:dyDescent="0.25">
      <c r="A1" s="2" t="s">
        <v>14</v>
      </c>
      <c r="F1" s="71"/>
      <c r="G1" s="71"/>
    </row>
    <row r="2" spans="1:7" x14ac:dyDescent="0.25">
      <c r="A2" t="s">
        <v>148</v>
      </c>
    </row>
    <row r="3" spans="1:7" ht="15.75" thickBot="1" x14ac:dyDescent="0.3"/>
    <row r="4" spans="1:7" ht="49.5" customHeight="1" x14ac:dyDescent="0.25">
      <c r="A4" s="9"/>
      <c r="B4" s="108" t="s">
        <v>149</v>
      </c>
      <c r="C4" s="108"/>
      <c r="D4" s="94" t="s">
        <v>150</v>
      </c>
      <c r="E4" s="94"/>
      <c r="F4" s="95" t="s">
        <v>4</v>
      </c>
      <c r="G4" s="96"/>
    </row>
    <row r="5" spans="1:7" ht="31.5" customHeight="1" x14ac:dyDescent="0.25">
      <c r="A5" s="10"/>
      <c r="B5" s="97">
        <v>1</v>
      </c>
      <c r="C5" s="97"/>
      <c r="D5" s="98">
        <v>2</v>
      </c>
      <c r="E5" s="98"/>
      <c r="F5" s="97" t="s">
        <v>10</v>
      </c>
      <c r="G5" s="99"/>
    </row>
    <row r="6" spans="1:7" ht="33.75" customHeight="1" thickBot="1" x14ac:dyDescent="0.3">
      <c r="A6" s="29"/>
      <c r="B6" s="12" t="s">
        <v>0</v>
      </c>
      <c r="C6" s="12" t="s">
        <v>1</v>
      </c>
      <c r="D6" s="11" t="s">
        <v>0</v>
      </c>
      <c r="E6" s="11" t="s">
        <v>1</v>
      </c>
      <c r="F6" s="82" t="s">
        <v>0</v>
      </c>
      <c r="G6" s="83" t="s">
        <v>1</v>
      </c>
    </row>
    <row r="7" spans="1:7" x14ac:dyDescent="0.25">
      <c r="A7" s="23" t="s">
        <v>92</v>
      </c>
      <c r="B7" s="24">
        <v>202751</v>
      </c>
      <c r="C7" s="24">
        <v>690005</v>
      </c>
      <c r="D7" s="24">
        <v>201199</v>
      </c>
      <c r="E7" s="24">
        <v>691816</v>
      </c>
      <c r="F7" s="24">
        <f>B7/D7*100</f>
        <v>100.77137560325846</v>
      </c>
      <c r="G7" s="59">
        <f>C7/E7*100</f>
        <v>99.738225192825837</v>
      </c>
    </row>
    <row r="8" spans="1:7" x14ac:dyDescent="0.25">
      <c r="A8" s="18" t="s">
        <v>93</v>
      </c>
      <c r="B8" s="22">
        <v>86337</v>
      </c>
      <c r="C8" s="22">
        <v>491669</v>
      </c>
      <c r="D8" s="22">
        <v>84367</v>
      </c>
      <c r="E8" s="22">
        <v>493305</v>
      </c>
      <c r="F8" s="22">
        <f t="shared" ref="F8:F47" si="0">B8/D8*100</f>
        <v>102.33503621084073</v>
      </c>
      <c r="G8" s="57">
        <f t="shared" ref="G8:G47" si="1">C8/E8*100</f>
        <v>99.668359331448087</v>
      </c>
    </row>
    <row r="9" spans="1:7" x14ac:dyDescent="0.25">
      <c r="A9" s="18" t="s">
        <v>95</v>
      </c>
      <c r="B9" s="22">
        <v>50885</v>
      </c>
      <c r="C9" s="22">
        <v>341076</v>
      </c>
      <c r="D9" s="22">
        <v>50356</v>
      </c>
      <c r="E9" s="22">
        <v>345611</v>
      </c>
      <c r="F9" s="22">
        <f t="shared" si="0"/>
        <v>101.05052029549606</v>
      </c>
      <c r="G9" s="57">
        <f t="shared" si="1"/>
        <v>98.687831116486464</v>
      </c>
    </row>
    <row r="10" spans="1:7" x14ac:dyDescent="0.25">
      <c r="A10" s="18" t="s">
        <v>94</v>
      </c>
      <c r="B10" s="22">
        <v>48711</v>
      </c>
      <c r="C10" s="22">
        <v>297086</v>
      </c>
      <c r="D10" s="22">
        <v>51787</v>
      </c>
      <c r="E10" s="22">
        <v>331041</v>
      </c>
      <c r="F10" s="22">
        <f t="shared" si="0"/>
        <v>94.060285399810766</v>
      </c>
      <c r="G10" s="57">
        <f t="shared" si="1"/>
        <v>89.742962352095361</v>
      </c>
    </row>
    <row r="11" spans="1:7" x14ac:dyDescent="0.25">
      <c r="A11" s="18" t="s">
        <v>97</v>
      </c>
      <c r="B11" s="22">
        <v>37869</v>
      </c>
      <c r="C11" s="22">
        <v>242684</v>
      </c>
      <c r="D11" s="22">
        <v>37017</v>
      </c>
      <c r="E11" s="22">
        <v>241217</v>
      </c>
      <c r="F11" s="22">
        <f t="shared" si="0"/>
        <v>102.30164519004781</v>
      </c>
      <c r="G11" s="57">
        <f t="shared" si="1"/>
        <v>100.60816609111298</v>
      </c>
    </row>
    <row r="12" spans="1:7" x14ac:dyDescent="0.25">
      <c r="A12" s="18" t="s">
        <v>101</v>
      </c>
      <c r="B12" s="22">
        <v>38478</v>
      </c>
      <c r="C12" s="22">
        <v>234858</v>
      </c>
      <c r="D12" s="22">
        <v>38170</v>
      </c>
      <c r="E12" s="22">
        <v>236465</v>
      </c>
      <c r="F12" s="22">
        <f t="shared" si="0"/>
        <v>100.80691642651296</v>
      </c>
      <c r="G12" s="57">
        <f t="shared" si="1"/>
        <v>99.320406825534434</v>
      </c>
    </row>
    <row r="13" spans="1:7" x14ac:dyDescent="0.25">
      <c r="A13" s="18" t="s">
        <v>96</v>
      </c>
      <c r="B13" s="22">
        <v>39331</v>
      </c>
      <c r="C13" s="22">
        <v>233405</v>
      </c>
      <c r="D13" s="22">
        <v>36812</v>
      </c>
      <c r="E13" s="22">
        <v>225766</v>
      </c>
      <c r="F13" s="22">
        <f t="shared" si="0"/>
        <v>106.8428773226122</v>
      </c>
      <c r="G13" s="57">
        <f t="shared" si="1"/>
        <v>103.38359186059903</v>
      </c>
    </row>
    <row r="14" spans="1:7" x14ac:dyDescent="0.25">
      <c r="A14" s="18" t="s">
        <v>103</v>
      </c>
      <c r="B14" s="22">
        <v>31851</v>
      </c>
      <c r="C14" s="22">
        <v>223311</v>
      </c>
      <c r="D14" s="22">
        <v>31643</v>
      </c>
      <c r="E14" s="22">
        <v>231680</v>
      </c>
      <c r="F14" s="22">
        <f t="shared" si="0"/>
        <v>100.65733337547009</v>
      </c>
      <c r="G14" s="57">
        <f t="shared" si="1"/>
        <v>96.387689917127076</v>
      </c>
    </row>
    <row r="15" spans="1:7" x14ac:dyDescent="0.25">
      <c r="A15" s="18" t="s">
        <v>98</v>
      </c>
      <c r="B15" s="22">
        <v>47926</v>
      </c>
      <c r="C15" s="22">
        <v>187766</v>
      </c>
      <c r="D15" s="22">
        <v>46347</v>
      </c>
      <c r="E15" s="22">
        <v>183097</v>
      </c>
      <c r="F15" s="22">
        <f t="shared" si="0"/>
        <v>103.40690875353313</v>
      </c>
      <c r="G15" s="57">
        <f t="shared" si="1"/>
        <v>102.55001447320274</v>
      </c>
    </row>
    <row r="16" spans="1:7" x14ac:dyDescent="0.25">
      <c r="A16" s="18" t="s">
        <v>107</v>
      </c>
      <c r="B16" s="22">
        <v>37877</v>
      </c>
      <c r="C16" s="22">
        <v>186959</v>
      </c>
      <c r="D16" s="22">
        <v>38234</v>
      </c>
      <c r="E16" s="22">
        <v>194556</v>
      </c>
      <c r="F16" s="22">
        <f t="shared" si="0"/>
        <v>99.066276089344569</v>
      </c>
      <c r="G16" s="57">
        <f t="shared" si="1"/>
        <v>96.09521166142396</v>
      </c>
    </row>
    <row r="17" spans="1:7" x14ac:dyDescent="0.25">
      <c r="A17" s="18" t="s">
        <v>102</v>
      </c>
      <c r="B17" s="22">
        <v>31205</v>
      </c>
      <c r="C17" s="22">
        <v>183561</v>
      </c>
      <c r="D17" s="22">
        <v>29834</v>
      </c>
      <c r="E17" s="22">
        <v>181023</v>
      </c>
      <c r="F17" s="22">
        <f t="shared" si="0"/>
        <v>104.59542803512771</v>
      </c>
      <c r="G17" s="57">
        <f t="shared" si="1"/>
        <v>101.40203178601614</v>
      </c>
    </row>
    <row r="18" spans="1:7" x14ac:dyDescent="0.25">
      <c r="A18" s="18" t="s">
        <v>99</v>
      </c>
      <c r="B18" s="22">
        <v>27485</v>
      </c>
      <c r="C18" s="22">
        <v>182072</v>
      </c>
      <c r="D18" s="22">
        <v>27125</v>
      </c>
      <c r="E18" s="22">
        <v>182869</v>
      </c>
      <c r="F18" s="22">
        <f t="shared" si="0"/>
        <v>101.32718894009216</v>
      </c>
      <c r="G18" s="57">
        <f t="shared" si="1"/>
        <v>99.564168885923792</v>
      </c>
    </row>
    <row r="19" spans="1:7" x14ac:dyDescent="0.25">
      <c r="A19" s="18" t="s">
        <v>105</v>
      </c>
      <c r="B19" s="22">
        <v>26780</v>
      </c>
      <c r="C19" s="22">
        <v>170543</v>
      </c>
      <c r="D19" s="22">
        <v>26067</v>
      </c>
      <c r="E19" s="22">
        <v>176592</v>
      </c>
      <c r="F19" s="22">
        <f t="shared" si="0"/>
        <v>102.73525913990871</v>
      </c>
      <c r="G19" s="57">
        <f t="shared" si="1"/>
        <v>96.574590015402734</v>
      </c>
    </row>
    <row r="20" spans="1:7" x14ac:dyDescent="0.25">
      <c r="A20" s="18" t="s">
        <v>100</v>
      </c>
      <c r="B20" s="22">
        <v>31038</v>
      </c>
      <c r="C20" s="22">
        <v>167539</v>
      </c>
      <c r="D20" s="22">
        <v>30520</v>
      </c>
      <c r="E20" s="22">
        <v>166670</v>
      </c>
      <c r="F20" s="22">
        <f t="shared" si="0"/>
        <v>101.69724770642202</v>
      </c>
      <c r="G20" s="57">
        <f t="shared" si="1"/>
        <v>100.52138957220855</v>
      </c>
    </row>
    <row r="21" spans="1:7" x14ac:dyDescent="0.25">
      <c r="A21" s="18" t="s">
        <v>104</v>
      </c>
      <c r="B21" s="22">
        <v>22042</v>
      </c>
      <c r="C21" s="22">
        <v>155373</v>
      </c>
      <c r="D21" s="22">
        <v>22220</v>
      </c>
      <c r="E21" s="22">
        <v>157263</v>
      </c>
      <c r="F21" s="22">
        <f t="shared" si="0"/>
        <v>99.198919891989206</v>
      </c>
      <c r="G21" s="57">
        <f t="shared" si="1"/>
        <v>98.798191564449368</v>
      </c>
    </row>
    <row r="22" spans="1:7" x14ac:dyDescent="0.25">
      <c r="A22" s="18" t="s">
        <v>106</v>
      </c>
      <c r="B22" s="22">
        <v>22802</v>
      </c>
      <c r="C22" s="22">
        <v>154551</v>
      </c>
      <c r="D22" s="22">
        <v>22300</v>
      </c>
      <c r="E22" s="22">
        <v>155410</v>
      </c>
      <c r="F22" s="22">
        <f t="shared" si="0"/>
        <v>102.25112107623318</v>
      </c>
      <c r="G22" s="57">
        <f t="shared" si="1"/>
        <v>99.447268515539548</v>
      </c>
    </row>
    <row r="23" spans="1:7" x14ac:dyDescent="0.25">
      <c r="A23" s="18" t="s">
        <v>109</v>
      </c>
      <c r="B23" s="22">
        <v>21184</v>
      </c>
      <c r="C23" s="22">
        <v>151103</v>
      </c>
      <c r="D23" s="22">
        <v>21190</v>
      </c>
      <c r="E23" s="22">
        <v>157336</v>
      </c>
      <c r="F23" s="22">
        <f t="shared" si="0"/>
        <v>99.971684756960826</v>
      </c>
      <c r="G23" s="57">
        <f t="shared" si="1"/>
        <v>96.038414603142314</v>
      </c>
    </row>
    <row r="24" spans="1:7" x14ac:dyDescent="0.25">
      <c r="A24" s="18" t="s">
        <v>108</v>
      </c>
      <c r="B24" s="22">
        <v>19038</v>
      </c>
      <c r="C24" s="22">
        <v>146922</v>
      </c>
      <c r="D24" s="22">
        <v>18109</v>
      </c>
      <c r="E24" s="22">
        <v>144803</v>
      </c>
      <c r="F24" s="22">
        <f t="shared" si="0"/>
        <v>105.13004583356343</v>
      </c>
      <c r="G24" s="57">
        <f t="shared" si="1"/>
        <v>101.46336747166839</v>
      </c>
    </row>
    <row r="25" spans="1:7" x14ac:dyDescent="0.25">
      <c r="A25" s="18" t="s">
        <v>112</v>
      </c>
      <c r="B25" s="22">
        <v>16111</v>
      </c>
      <c r="C25" s="22">
        <v>131055</v>
      </c>
      <c r="D25" s="22">
        <v>16387</v>
      </c>
      <c r="E25" s="22">
        <v>135425</v>
      </c>
      <c r="F25" s="22">
        <f t="shared" si="0"/>
        <v>98.315738085067423</v>
      </c>
      <c r="G25" s="57">
        <f t="shared" si="1"/>
        <v>96.773121654052062</v>
      </c>
    </row>
    <row r="26" spans="1:7" x14ac:dyDescent="0.25">
      <c r="A26" s="18" t="s">
        <v>110</v>
      </c>
      <c r="B26" s="22">
        <v>14404</v>
      </c>
      <c r="C26" s="22">
        <v>98539</v>
      </c>
      <c r="D26" s="22">
        <v>13506</v>
      </c>
      <c r="E26" s="22">
        <v>95479</v>
      </c>
      <c r="F26" s="22">
        <f t="shared" si="0"/>
        <v>106.64889678661336</v>
      </c>
      <c r="G26" s="57">
        <f t="shared" si="1"/>
        <v>103.20489322259345</v>
      </c>
    </row>
    <row r="27" spans="1:7" x14ac:dyDescent="0.25">
      <c r="A27" s="18" t="s">
        <v>111</v>
      </c>
      <c r="B27" s="22">
        <v>13313</v>
      </c>
      <c r="C27" s="22">
        <v>84601</v>
      </c>
      <c r="D27" s="22">
        <v>14124</v>
      </c>
      <c r="E27" s="22">
        <v>89632</v>
      </c>
      <c r="F27" s="22">
        <f t="shared" si="0"/>
        <v>94.258000566411781</v>
      </c>
      <c r="G27" s="57">
        <f t="shared" si="1"/>
        <v>94.387049268118531</v>
      </c>
    </row>
    <row r="28" spans="1:7" x14ac:dyDescent="0.25">
      <c r="A28" s="18" t="s">
        <v>113</v>
      </c>
      <c r="B28" s="22">
        <v>12476</v>
      </c>
      <c r="C28" s="22">
        <v>71058</v>
      </c>
      <c r="D28" s="22">
        <v>12186</v>
      </c>
      <c r="E28" s="22">
        <v>69655</v>
      </c>
      <c r="F28" s="22">
        <f t="shared" si="0"/>
        <v>102.37978007549646</v>
      </c>
      <c r="G28" s="57">
        <f t="shared" si="1"/>
        <v>102.01421290646759</v>
      </c>
    </row>
    <row r="29" spans="1:7" x14ac:dyDescent="0.25">
      <c r="A29" s="18" t="s">
        <v>118</v>
      </c>
      <c r="B29" s="22">
        <v>9034</v>
      </c>
      <c r="C29" s="22">
        <v>64655</v>
      </c>
      <c r="D29" s="22">
        <v>7841</v>
      </c>
      <c r="E29" s="22">
        <v>64148</v>
      </c>
      <c r="F29" s="22">
        <f t="shared" si="0"/>
        <v>115.21489605917611</v>
      </c>
      <c r="G29" s="57">
        <f t="shared" si="1"/>
        <v>100.79035979297875</v>
      </c>
    </row>
    <row r="30" spans="1:7" x14ac:dyDescent="0.25">
      <c r="A30" s="18" t="s">
        <v>114</v>
      </c>
      <c r="B30" s="22">
        <v>8729</v>
      </c>
      <c r="C30" s="22">
        <v>61949</v>
      </c>
      <c r="D30" s="22">
        <v>8137</v>
      </c>
      <c r="E30" s="22">
        <v>62062</v>
      </c>
      <c r="F30" s="22">
        <f t="shared" si="0"/>
        <v>107.2754086272582</v>
      </c>
      <c r="G30" s="57">
        <f t="shared" si="1"/>
        <v>99.8179240114724</v>
      </c>
    </row>
    <row r="31" spans="1:7" x14ac:dyDescent="0.25">
      <c r="A31" s="18" t="s">
        <v>117</v>
      </c>
      <c r="B31" s="22">
        <v>7474</v>
      </c>
      <c r="C31" s="22">
        <v>48928</v>
      </c>
      <c r="D31" s="22">
        <v>7667</v>
      </c>
      <c r="E31" s="22">
        <v>51962</v>
      </c>
      <c r="F31" s="22">
        <f t="shared" si="0"/>
        <v>97.48271814268945</v>
      </c>
      <c r="G31" s="57">
        <f t="shared" si="1"/>
        <v>94.161117739886834</v>
      </c>
    </row>
    <row r="32" spans="1:7" x14ac:dyDescent="0.25">
      <c r="A32" s="18" t="s">
        <v>121</v>
      </c>
      <c r="B32" s="22">
        <v>5916</v>
      </c>
      <c r="C32" s="22">
        <v>46721</v>
      </c>
      <c r="D32" s="22">
        <v>5607</v>
      </c>
      <c r="E32" s="22">
        <v>48753</v>
      </c>
      <c r="F32" s="22">
        <f t="shared" si="0"/>
        <v>105.51096843231676</v>
      </c>
      <c r="G32" s="57">
        <f t="shared" si="1"/>
        <v>95.83205136094189</v>
      </c>
    </row>
    <row r="33" spans="1:7" x14ac:dyDescent="0.25">
      <c r="A33" s="18" t="s">
        <v>119</v>
      </c>
      <c r="B33" s="22">
        <v>5754</v>
      </c>
      <c r="C33" s="22">
        <v>45815</v>
      </c>
      <c r="D33" s="22">
        <v>6248</v>
      </c>
      <c r="E33" s="22">
        <v>50721</v>
      </c>
      <c r="F33" s="22">
        <f t="shared" si="0"/>
        <v>92.093469910371311</v>
      </c>
      <c r="G33" s="57">
        <f t="shared" si="1"/>
        <v>90.327477770548697</v>
      </c>
    </row>
    <row r="34" spans="1:7" x14ac:dyDescent="0.25">
      <c r="A34" s="18" t="s">
        <v>115</v>
      </c>
      <c r="B34" s="22">
        <v>5680</v>
      </c>
      <c r="C34" s="22">
        <v>42186</v>
      </c>
      <c r="D34" s="22">
        <v>5861</v>
      </c>
      <c r="E34" s="22">
        <v>44518</v>
      </c>
      <c r="F34" s="22">
        <f t="shared" si="0"/>
        <v>96.911789796962978</v>
      </c>
      <c r="G34" s="57">
        <f t="shared" si="1"/>
        <v>94.761669437081636</v>
      </c>
    </row>
    <row r="35" spans="1:7" x14ac:dyDescent="0.25">
      <c r="A35" s="18" t="s">
        <v>123</v>
      </c>
      <c r="B35" s="22">
        <v>4638</v>
      </c>
      <c r="C35" s="22">
        <v>38037</v>
      </c>
      <c r="D35" s="22">
        <v>4814</v>
      </c>
      <c r="E35" s="22">
        <v>40269</v>
      </c>
      <c r="F35" s="22">
        <f t="shared" si="0"/>
        <v>96.343996676360604</v>
      </c>
      <c r="G35" s="57">
        <f t="shared" si="1"/>
        <v>94.457274826789842</v>
      </c>
    </row>
    <row r="36" spans="1:7" x14ac:dyDescent="0.25">
      <c r="A36" s="18" t="s">
        <v>125</v>
      </c>
      <c r="B36" s="22">
        <v>4324</v>
      </c>
      <c r="C36" s="22">
        <v>36936</v>
      </c>
      <c r="D36" s="22">
        <v>4503</v>
      </c>
      <c r="E36" s="22">
        <v>37787</v>
      </c>
      <c r="F36" s="22">
        <f t="shared" si="0"/>
        <v>96.024872307350648</v>
      </c>
      <c r="G36" s="57">
        <f t="shared" si="1"/>
        <v>97.747902717865927</v>
      </c>
    </row>
    <row r="37" spans="1:7" x14ac:dyDescent="0.25">
      <c r="A37" s="18" t="s">
        <v>116</v>
      </c>
      <c r="B37" s="22">
        <v>4658</v>
      </c>
      <c r="C37" s="22">
        <v>35625</v>
      </c>
      <c r="D37" s="22">
        <v>4377</v>
      </c>
      <c r="E37" s="22">
        <v>33669</v>
      </c>
      <c r="F37" s="22">
        <f t="shared" si="0"/>
        <v>106.41992232122459</v>
      </c>
      <c r="G37" s="57">
        <f t="shared" si="1"/>
        <v>105.80949835159939</v>
      </c>
    </row>
    <row r="38" spans="1:7" x14ac:dyDescent="0.25">
      <c r="A38" s="18" t="s">
        <v>124</v>
      </c>
      <c r="B38" s="22">
        <v>4600</v>
      </c>
      <c r="C38" s="22">
        <v>31102</v>
      </c>
      <c r="D38" s="22">
        <v>4579</v>
      </c>
      <c r="E38" s="22">
        <v>29844</v>
      </c>
      <c r="F38" s="22">
        <f t="shared" si="0"/>
        <v>100.4586154182136</v>
      </c>
      <c r="G38" s="57">
        <f t="shared" si="1"/>
        <v>104.21525264709824</v>
      </c>
    </row>
    <row r="39" spans="1:7" x14ac:dyDescent="0.25">
      <c r="A39" s="18" t="s">
        <v>120</v>
      </c>
      <c r="B39" s="22">
        <v>4314</v>
      </c>
      <c r="C39" s="22">
        <v>29652</v>
      </c>
      <c r="D39" s="22">
        <v>4419</v>
      </c>
      <c r="E39" s="22">
        <v>31345</v>
      </c>
      <c r="F39" s="22">
        <f t="shared" si="0"/>
        <v>97.623896809232861</v>
      </c>
      <c r="G39" s="57">
        <f t="shared" si="1"/>
        <v>94.598819588451107</v>
      </c>
    </row>
    <row r="40" spans="1:7" x14ac:dyDescent="0.25">
      <c r="A40" s="18" t="s">
        <v>122</v>
      </c>
      <c r="B40" s="22">
        <v>6046</v>
      </c>
      <c r="C40" s="22">
        <v>25592</v>
      </c>
      <c r="D40" s="22">
        <v>5714</v>
      </c>
      <c r="E40" s="22">
        <v>25522</v>
      </c>
      <c r="F40" s="22">
        <f t="shared" si="0"/>
        <v>105.81029051452573</v>
      </c>
      <c r="G40" s="57">
        <f t="shared" si="1"/>
        <v>100.27427317608337</v>
      </c>
    </row>
    <row r="41" spans="1:7" x14ac:dyDescent="0.25">
      <c r="A41" s="18" t="s">
        <v>126</v>
      </c>
      <c r="B41" s="22">
        <v>2314</v>
      </c>
      <c r="C41" s="22">
        <v>14096</v>
      </c>
      <c r="D41" s="22">
        <v>2195</v>
      </c>
      <c r="E41" s="22">
        <v>13943</v>
      </c>
      <c r="F41" s="22">
        <f t="shared" si="0"/>
        <v>105.42141230068339</v>
      </c>
      <c r="G41" s="57">
        <f t="shared" si="1"/>
        <v>101.09732482249156</v>
      </c>
    </row>
    <row r="42" spans="1:7" x14ac:dyDescent="0.25">
      <c r="A42" s="18" t="s">
        <v>127</v>
      </c>
      <c r="B42" s="22">
        <v>3023</v>
      </c>
      <c r="C42" s="22">
        <v>8098</v>
      </c>
      <c r="D42" s="22">
        <v>3536</v>
      </c>
      <c r="E42" s="22">
        <v>8690</v>
      </c>
      <c r="F42" s="22">
        <f t="shared" si="0"/>
        <v>85.492081447963798</v>
      </c>
      <c r="G42" s="57">
        <f t="shared" si="1"/>
        <v>93.187571921749139</v>
      </c>
    </row>
    <row r="43" spans="1:7" x14ac:dyDescent="0.25">
      <c r="A43" s="18" t="s">
        <v>128</v>
      </c>
      <c r="B43" s="22">
        <v>1707</v>
      </c>
      <c r="C43" s="22">
        <v>6946</v>
      </c>
      <c r="D43" s="22">
        <v>760</v>
      </c>
      <c r="E43" s="22">
        <v>4729</v>
      </c>
      <c r="F43" s="22">
        <f t="shared" si="0"/>
        <v>224.60526315789474</v>
      </c>
      <c r="G43" s="57">
        <f t="shared" si="1"/>
        <v>146.88094734616197</v>
      </c>
    </row>
    <row r="44" spans="1:7" x14ac:dyDescent="0.25">
      <c r="A44" s="18" t="s">
        <v>130</v>
      </c>
      <c r="B44" s="22">
        <v>924</v>
      </c>
      <c r="C44" s="22">
        <v>6456</v>
      </c>
      <c r="D44" s="22">
        <v>1401</v>
      </c>
      <c r="E44" s="22">
        <v>7594</v>
      </c>
      <c r="F44" s="22">
        <f t="shared" si="0"/>
        <v>65.952890792291214</v>
      </c>
      <c r="G44" s="57">
        <f t="shared" si="1"/>
        <v>85.014485119831448</v>
      </c>
    </row>
    <row r="45" spans="1:7" x14ac:dyDescent="0.25">
      <c r="A45" s="18" t="s">
        <v>131</v>
      </c>
      <c r="B45" s="22">
        <v>1063</v>
      </c>
      <c r="C45" s="22">
        <v>5454</v>
      </c>
      <c r="D45" s="22">
        <v>1088</v>
      </c>
      <c r="E45" s="22">
        <v>6206</v>
      </c>
      <c r="F45" s="22">
        <f t="shared" si="0"/>
        <v>97.702205882352942</v>
      </c>
      <c r="G45" s="57">
        <f t="shared" si="1"/>
        <v>87.882694166935224</v>
      </c>
    </row>
    <row r="46" spans="1:7" x14ac:dyDescent="0.25">
      <c r="A46" s="18" t="s">
        <v>129</v>
      </c>
      <c r="B46" s="22">
        <v>544</v>
      </c>
      <c r="C46" s="22">
        <v>4808</v>
      </c>
      <c r="D46" s="22">
        <v>544</v>
      </c>
      <c r="E46" s="22">
        <v>5829</v>
      </c>
      <c r="F46" s="22">
        <f t="shared" si="0"/>
        <v>100</v>
      </c>
      <c r="G46" s="57">
        <f t="shared" si="1"/>
        <v>82.484131068793971</v>
      </c>
    </row>
    <row r="47" spans="1:7" ht="15.75" thickBot="1" x14ac:dyDescent="0.3">
      <c r="A47" s="25" t="s">
        <v>132</v>
      </c>
      <c r="B47" s="26">
        <v>356</v>
      </c>
      <c r="C47" s="26">
        <v>1053</v>
      </c>
      <c r="D47" s="26">
        <v>389</v>
      </c>
      <c r="E47" s="26">
        <v>930</v>
      </c>
      <c r="F47" s="26">
        <f t="shared" si="0"/>
        <v>91.516709511568124</v>
      </c>
      <c r="G47" s="61">
        <f t="shared" si="1"/>
        <v>113.22580645161291</v>
      </c>
    </row>
    <row r="48" spans="1:7" x14ac:dyDescent="0.25">
      <c r="A48" s="19"/>
      <c r="G48" s="3"/>
    </row>
    <row r="49" spans="1:7" ht="15.75" thickBot="1" x14ac:dyDescent="0.3">
      <c r="A49" s="19"/>
      <c r="G49" s="3"/>
    </row>
    <row r="50" spans="1:7" ht="15.75" thickBot="1" x14ac:dyDescent="0.3">
      <c r="A50" s="53" t="s">
        <v>3</v>
      </c>
      <c r="B50" s="28">
        <f>SUM(B7:B47)</f>
        <v>960992</v>
      </c>
      <c r="C50" s="28">
        <f>SUM(C7:C47)</f>
        <v>5379845</v>
      </c>
      <c r="D50" s="28">
        <f>SUM(D7:D47)</f>
        <v>949180</v>
      </c>
      <c r="E50" s="28">
        <f>SUM(E7:E47)</f>
        <v>5455232</v>
      </c>
      <c r="F50" s="28">
        <f>B50/D50*100</f>
        <v>101.24444257148275</v>
      </c>
      <c r="G50" s="55">
        <f>C50/E50*100</f>
        <v>98.618078937797691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8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B1F6-14C3-4AB3-8453-A2585DBD9F7A}">
  <sheetPr>
    <pageSetUpPr fitToPage="1"/>
  </sheetPr>
  <dimension ref="A1:G49"/>
  <sheetViews>
    <sheetView workbookViewId="0">
      <selection activeCell="D7" sqref="D7"/>
    </sheetView>
  </sheetViews>
  <sheetFormatPr defaultRowHeight="15" x14ac:dyDescent="0.25"/>
  <cols>
    <col min="1" max="1" width="47.140625" customWidth="1"/>
    <col min="2" max="2" width="19.42578125" customWidth="1"/>
    <col min="3" max="3" width="19.85546875" customWidth="1"/>
    <col min="4" max="4" width="20.28515625" customWidth="1"/>
    <col min="5" max="5" width="21.42578125" customWidth="1"/>
    <col min="6" max="6" width="20.7109375" customWidth="1"/>
    <col min="7" max="7" width="21" customWidth="1"/>
  </cols>
  <sheetData>
    <row r="1" spans="1:7" ht="15.75" x14ac:dyDescent="0.25">
      <c r="A1" s="2" t="s">
        <v>14</v>
      </c>
    </row>
    <row r="2" spans="1:7" x14ac:dyDescent="0.25">
      <c r="A2" t="s">
        <v>151</v>
      </c>
    </row>
    <row r="3" spans="1:7" ht="15.75" thickBot="1" x14ac:dyDescent="0.3"/>
    <row r="4" spans="1:7" ht="41.25" customHeight="1" x14ac:dyDescent="0.25">
      <c r="A4" s="5"/>
      <c r="B4" s="100" t="s">
        <v>152</v>
      </c>
      <c r="C4" s="100"/>
      <c r="D4" s="101" t="s">
        <v>153</v>
      </c>
      <c r="E4" s="101"/>
      <c r="F4" s="109" t="s">
        <v>4</v>
      </c>
      <c r="G4" s="110"/>
    </row>
    <row r="5" spans="1:7" ht="27.75" customHeight="1" x14ac:dyDescent="0.25">
      <c r="A5" s="4"/>
      <c r="B5" s="104">
        <v>1</v>
      </c>
      <c r="C5" s="104"/>
      <c r="D5" s="105">
        <v>2</v>
      </c>
      <c r="E5" s="105"/>
      <c r="F5" s="111" t="s">
        <v>10</v>
      </c>
      <c r="G5" s="112"/>
    </row>
    <row r="6" spans="1:7" ht="30" customHeight="1" thickBot="1" x14ac:dyDescent="0.3">
      <c r="A6" s="17"/>
      <c r="B6" s="7" t="s">
        <v>0</v>
      </c>
      <c r="C6" s="7" t="s">
        <v>1</v>
      </c>
      <c r="D6" s="8" t="s">
        <v>0</v>
      </c>
      <c r="E6" s="8" t="s">
        <v>1</v>
      </c>
      <c r="F6" s="21" t="s">
        <v>0</v>
      </c>
      <c r="G6" s="62" t="s">
        <v>1</v>
      </c>
    </row>
    <row r="7" spans="1:7" x14ac:dyDescent="0.25">
      <c r="A7" s="80" t="s">
        <v>92</v>
      </c>
      <c r="B7" s="81">
        <v>801884</v>
      </c>
      <c r="C7" s="81">
        <v>2435194</v>
      </c>
      <c r="D7" s="81">
        <v>776661</v>
      </c>
      <c r="E7" s="81">
        <v>2388157</v>
      </c>
      <c r="F7" s="34">
        <f>B7/D7*100</f>
        <v>103.24762026160705</v>
      </c>
      <c r="G7" s="63">
        <f>C7/E7*100</f>
        <v>101.96959412634932</v>
      </c>
    </row>
    <row r="8" spans="1:7" x14ac:dyDescent="0.25">
      <c r="A8" s="18" t="s">
        <v>93</v>
      </c>
      <c r="B8" s="22">
        <v>264902</v>
      </c>
      <c r="C8" s="22">
        <v>1392384</v>
      </c>
      <c r="D8" s="22">
        <v>256785</v>
      </c>
      <c r="E8" s="22">
        <v>1370680</v>
      </c>
      <c r="F8" s="32">
        <f t="shared" ref="F8:F47" si="0">B8/D8*100</f>
        <v>103.16101018361665</v>
      </c>
      <c r="G8" s="64">
        <f t="shared" ref="G8:G47" si="1">C8/E8*100</f>
        <v>101.58344763183239</v>
      </c>
    </row>
    <row r="9" spans="1:7" x14ac:dyDescent="0.25">
      <c r="A9" s="18" t="s">
        <v>95</v>
      </c>
      <c r="B9" s="22">
        <v>148965</v>
      </c>
      <c r="C9" s="22">
        <v>891823</v>
      </c>
      <c r="D9" s="22">
        <v>146001</v>
      </c>
      <c r="E9" s="22">
        <v>887480</v>
      </c>
      <c r="F9" s="32">
        <f t="shared" si="0"/>
        <v>102.03012308134876</v>
      </c>
      <c r="G9" s="64">
        <f t="shared" si="1"/>
        <v>100.48936314057781</v>
      </c>
    </row>
    <row r="10" spans="1:7" x14ac:dyDescent="0.25">
      <c r="A10" s="18" t="s">
        <v>94</v>
      </c>
      <c r="B10" s="22">
        <v>136578</v>
      </c>
      <c r="C10" s="22">
        <v>787697</v>
      </c>
      <c r="D10" s="22">
        <v>140793</v>
      </c>
      <c r="E10" s="22">
        <v>843894</v>
      </c>
      <c r="F10" s="32">
        <f t="shared" si="0"/>
        <v>97.006243208114043</v>
      </c>
      <c r="G10" s="64">
        <f t="shared" si="1"/>
        <v>93.340751326588418</v>
      </c>
    </row>
    <row r="11" spans="1:7" x14ac:dyDescent="0.25">
      <c r="A11" s="18" t="s">
        <v>96</v>
      </c>
      <c r="B11" s="22">
        <v>121683</v>
      </c>
      <c r="C11" s="22">
        <v>673267</v>
      </c>
      <c r="D11" s="22">
        <v>124740</v>
      </c>
      <c r="E11" s="22">
        <v>672045</v>
      </c>
      <c r="F11" s="32">
        <f t="shared" si="0"/>
        <v>97.549302549302553</v>
      </c>
      <c r="G11" s="64">
        <f t="shared" si="1"/>
        <v>100.18183306177413</v>
      </c>
    </row>
    <row r="12" spans="1:7" x14ac:dyDescent="0.25">
      <c r="A12" s="18" t="s">
        <v>97</v>
      </c>
      <c r="B12" s="22">
        <v>120175</v>
      </c>
      <c r="C12" s="22">
        <v>659665</v>
      </c>
      <c r="D12" s="22">
        <v>114412</v>
      </c>
      <c r="E12" s="22">
        <v>641790</v>
      </c>
      <c r="F12" s="32">
        <f t="shared" si="0"/>
        <v>105.03705904975003</v>
      </c>
      <c r="G12" s="64">
        <f t="shared" si="1"/>
        <v>102.78517895261689</v>
      </c>
    </row>
    <row r="13" spans="1:7" x14ac:dyDescent="0.25">
      <c r="A13" s="18" t="s">
        <v>101</v>
      </c>
      <c r="B13" s="22">
        <v>114919</v>
      </c>
      <c r="C13" s="22">
        <v>623712</v>
      </c>
      <c r="D13" s="22">
        <v>110487</v>
      </c>
      <c r="E13" s="22">
        <v>610526</v>
      </c>
      <c r="F13" s="32">
        <f t="shared" si="0"/>
        <v>104.01133164987738</v>
      </c>
      <c r="G13" s="64">
        <f t="shared" si="1"/>
        <v>102.15977697919499</v>
      </c>
    </row>
    <row r="14" spans="1:7" x14ac:dyDescent="0.25">
      <c r="A14" s="18" t="s">
        <v>103</v>
      </c>
      <c r="B14" s="22">
        <v>87326</v>
      </c>
      <c r="C14" s="22">
        <v>562078</v>
      </c>
      <c r="D14" s="22">
        <v>87555</v>
      </c>
      <c r="E14" s="22">
        <v>577649</v>
      </c>
      <c r="F14" s="32">
        <f t="shared" si="0"/>
        <v>99.738450117069263</v>
      </c>
      <c r="G14" s="64">
        <f t="shared" si="1"/>
        <v>97.304418427107123</v>
      </c>
    </row>
    <row r="15" spans="1:7" x14ac:dyDescent="0.25">
      <c r="A15" s="18" t="s">
        <v>98</v>
      </c>
      <c r="B15" s="22">
        <v>161669</v>
      </c>
      <c r="C15" s="22">
        <v>556153</v>
      </c>
      <c r="D15" s="22">
        <v>154762</v>
      </c>
      <c r="E15" s="22">
        <v>541191</v>
      </c>
      <c r="F15" s="32">
        <f t="shared" si="0"/>
        <v>104.46298186893424</v>
      </c>
      <c r="G15" s="64">
        <f t="shared" si="1"/>
        <v>102.76464316664541</v>
      </c>
    </row>
    <row r="16" spans="1:7" x14ac:dyDescent="0.25">
      <c r="A16" s="18" t="s">
        <v>102</v>
      </c>
      <c r="B16" s="22">
        <v>109711</v>
      </c>
      <c r="C16" s="22">
        <v>549829</v>
      </c>
      <c r="D16" s="22">
        <v>102740</v>
      </c>
      <c r="E16" s="22">
        <v>512446</v>
      </c>
      <c r="F16" s="32">
        <f t="shared" si="0"/>
        <v>106.78508857309714</v>
      </c>
      <c r="G16" s="64">
        <f t="shared" si="1"/>
        <v>107.29501254766356</v>
      </c>
    </row>
    <row r="17" spans="1:7" x14ac:dyDescent="0.25">
      <c r="A17" s="18" t="s">
        <v>99</v>
      </c>
      <c r="B17" s="22">
        <v>89071</v>
      </c>
      <c r="C17" s="22">
        <v>531664</v>
      </c>
      <c r="D17" s="22">
        <v>87569</v>
      </c>
      <c r="E17" s="22">
        <v>515178</v>
      </c>
      <c r="F17" s="32">
        <f t="shared" si="0"/>
        <v>101.71521885598784</v>
      </c>
      <c r="G17" s="64">
        <f t="shared" si="1"/>
        <v>103.20005900873097</v>
      </c>
    </row>
    <row r="18" spans="1:7" x14ac:dyDescent="0.25">
      <c r="A18" s="18" t="s">
        <v>107</v>
      </c>
      <c r="B18" s="22">
        <v>121400</v>
      </c>
      <c r="C18" s="22">
        <v>506361</v>
      </c>
      <c r="D18" s="22">
        <v>120724</v>
      </c>
      <c r="E18" s="22">
        <v>515499</v>
      </c>
      <c r="F18" s="32">
        <f t="shared" si="0"/>
        <v>100.55995493853749</v>
      </c>
      <c r="G18" s="64">
        <f t="shared" si="1"/>
        <v>98.227348646651109</v>
      </c>
    </row>
    <row r="19" spans="1:7" x14ac:dyDescent="0.25">
      <c r="A19" s="18" t="s">
        <v>100</v>
      </c>
      <c r="B19" s="22">
        <v>93184</v>
      </c>
      <c r="C19" s="22">
        <v>485376</v>
      </c>
      <c r="D19" s="22">
        <v>91826</v>
      </c>
      <c r="E19" s="22">
        <v>482376</v>
      </c>
      <c r="F19" s="32">
        <f t="shared" si="0"/>
        <v>101.4788839762159</v>
      </c>
      <c r="G19" s="64">
        <f t="shared" si="1"/>
        <v>100.62192148863127</v>
      </c>
    </row>
    <row r="20" spans="1:7" x14ac:dyDescent="0.25">
      <c r="A20" s="18" t="s">
        <v>104</v>
      </c>
      <c r="B20" s="22">
        <v>69332</v>
      </c>
      <c r="C20" s="22">
        <v>448155</v>
      </c>
      <c r="D20" s="22">
        <v>72668</v>
      </c>
      <c r="E20" s="22">
        <v>469309</v>
      </c>
      <c r="F20" s="32">
        <f t="shared" si="0"/>
        <v>95.409258545714763</v>
      </c>
      <c r="G20" s="64">
        <f t="shared" si="1"/>
        <v>95.492521984449468</v>
      </c>
    </row>
    <row r="21" spans="1:7" x14ac:dyDescent="0.25">
      <c r="A21" s="18" t="s">
        <v>105</v>
      </c>
      <c r="B21" s="22">
        <v>73914</v>
      </c>
      <c r="C21" s="22">
        <v>443400</v>
      </c>
      <c r="D21" s="22">
        <v>74464</v>
      </c>
      <c r="E21" s="22">
        <v>456641</v>
      </c>
      <c r="F21" s="32">
        <f t="shared" si="0"/>
        <v>99.26138805328749</v>
      </c>
      <c r="G21" s="64">
        <f t="shared" si="1"/>
        <v>97.100347975762148</v>
      </c>
    </row>
    <row r="22" spans="1:7" x14ac:dyDescent="0.25">
      <c r="A22" s="18" t="s">
        <v>106</v>
      </c>
      <c r="B22" s="22">
        <v>70817</v>
      </c>
      <c r="C22" s="22">
        <v>437456</v>
      </c>
      <c r="D22" s="22">
        <v>67747</v>
      </c>
      <c r="E22" s="22">
        <v>437257</v>
      </c>
      <c r="F22" s="32">
        <f t="shared" si="0"/>
        <v>104.53156597340103</v>
      </c>
      <c r="G22" s="64">
        <f t="shared" si="1"/>
        <v>100.0455109923912</v>
      </c>
    </row>
    <row r="23" spans="1:7" x14ac:dyDescent="0.25">
      <c r="A23" s="18" t="s">
        <v>109</v>
      </c>
      <c r="B23" s="22">
        <v>59425</v>
      </c>
      <c r="C23" s="22">
        <v>390206</v>
      </c>
      <c r="D23" s="22">
        <v>58204</v>
      </c>
      <c r="E23" s="22">
        <v>390510</v>
      </c>
      <c r="F23" s="32">
        <f t="shared" si="0"/>
        <v>102.09779396605046</v>
      </c>
      <c r="G23" s="64">
        <f t="shared" si="1"/>
        <v>99.922153081867307</v>
      </c>
    </row>
    <row r="24" spans="1:7" x14ac:dyDescent="0.25">
      <c r="A24" s="18" t="s">
        <v>108</v>
      </c>
      <c r="B24" s="22">
        <v>51832</v>
      </c>
      <c r="C24" s="22">
        <v>372055</v>
      </c>
      <c r="D24" s="22">
        <v>50385</v>
      </c>
      <c r="E24" s="22">
        <v>361203</v>
      </c>
      <c r="F24" s="32">
        <f t="shared" si="0"/>
        <v>102.87188647414905</v>
      </c>
      <c r="G24" s="64">
        <f t="shared" si="1"/>
        <v>103.00440472532067</v>
      </c>
    </row>
    <row r="25" spans="1:7" x14ac:dyDescent="0.25">
      <c r="A25" s="18" t="s">
        <v>112</v>
      </c>
      <c r="B25" s="22">
        <v>41096</v>
      </c>
      <c r="C25" s="22">
        <v>307453</v>
      </c>
      <c r="D25" s="22">
        <v>41651</v>
      </c>
      <c r="E25" s="22">
        <v>315829</v>
      </c>
      <c r="F25" s="32">
        <f t="shared" si="0"/>
        <v>98.667498979616326</v>
      </c>
      <c r="G25" s="64">
        <f t="shared" si="1"/>
        <v>97.347931950517534</v>
      </c>
    </row>
    <row r="26" spans="1:7" x14ac:dyDescent="0.25">
      <c r="A26" s="18" t="s">
        <v>110</v>
      </c>
      <c r="B26" s="22">
        <v>40239</v>
      </c>
      <c r="C26" s="22">
        <v>265262</v>
      </c>
      <c r="D26" s="22">
        <v>39815</v>
      </c>
      <c r="E26" s="22">
        <v>268466</v>
      </c>
      <c r="F26" s="32">
        <f t="shared" si="0"/>
        <v>101.06492527941731</v>
      </c>
      <c r="G26" s="64">
        <f t="shared" si="1"/>
        <v>98.806552785082658</v>
      </c>
    </row>
    <row r="27" spans="1:7" x14ac:dyDescent="0.25">
      <c r="A27" s="18" t="s">
        <v>111</v>
      </c>
      <c r="B27" s="22">
        <v>39574</v>
      </c>
      <c r="C27" s="22">
        <v>234420</v>
      </c>
      <c r="D27" s="22">
        <v>40424</v>
      </c>
      <c r="E27" s="22">
        <v>236726</v>
      </c>
      <c r="F27" s="32">
        <f t="shared" si="0"/>
        <v>97.89728873936275</v>
      </c>
      <c r="G27" s="64">
        <f t="shared" si="1"/>
        <v>99.025878019313467</v>
      </c>
    </row>
    <row r="28" spans="1:7" x14ac:dyDescent="0.25">
      <c r="A28" s="18" t="s">
        <v>113</v>
      </c>
      <c r="B28" s="22">
        <v>38128</v>
      </c>
      <c r="C28" s="22">
        <v>195933</v>
      </c>
      <c r="D28" s="22">
        <v>36335</v>
      </c>
      <c r="E28" s="22">
        <v>190073</v>
      </c>
      <c r="F28" s="32">
        <f t="shared" si="0"/>
        <v>104.93463602587036</v>
      </c>
      <c r="G28" s="64">
        <f t="shared" si="1"/>
        <v>103.08302599527551</v>
      </c>
    </row>
    <row r="29" spans="1:7" x14ac:dyDescent="0.25">
      <c r="A29" s="18" t="s">
        <v>114</v>
      </c>
      <c r="B29" s="22">
        <v>26352</v>
      </c>
      <c r="C29" s="22">
        <v>166195</v>
      </c>
      <c r="D29" s="22">
        <v>23599</v>
      </c>
      <c r="E29" s="22">
        <v>157308</v>
      </c>
      <c r="F29" s="32">
        <f t="shared" si="0"/>
        <v>111.66574854866731</v>
      </c>
      <c r="G29" s="64">
        <f t="shared" si="1"/>
        <v>105.64942660258856</v>
      </c>
    </row>
    <row r="30" spans="1:7" x14ac:dyDescent="0.25">
      <c r="A30" s="18" t="s">
        <v>118</v>
      </c>
      <c r="B30" s="22">
        <v>22784</v>
      </c>
      <c r="C30" s="22">
        <v>152179</v>
      </c>
      <c r="D30" s="22">
        <v>19884</v>
      </c>
      <c r="E30" s="22">
        <v>144946</v>
      </c>
      <c r="F30" s="32">
        <f t="shared" si="0"/>
        <v>114.58459062562865</v>
      </c>
      <c r="G30" s="64">
        <f t="shared" si="1"/>
        <v>104.99013425689567</v>
      </c>
    </row>
    <row r="31" spans="1:7" x14ac:dyDescent="0.25">
      <c r="A31" s="18" t="s">
        <v>117</v>
      </c>
      <c r="B31" s="22">
        <v>22626</v>
      </c>
      <c r="C31" s="22">
        <v>132333</v>
      </c>
      <c r="D31" s="22">
        <v>22569</v>
      </c>
      <c r="E31" s="22">
        <v>134384</v>
      </c>
      <c r="F31" s="32">
        <f t="shared" si="0"/>
        <v>100.25255881961984</v>
      </c>
      <c r="G31" s="64">
        <f t="shared" si="1"/>
        <v>98.47377664007621</v>
      </c>
    </row>
    <row r="32" spans="1:7" x14ac:dyDescent="0.25">
      <c r="A32" s="18" t="s">
        <v>119</v>
      </c>
      <c r="B32" s="22">
        <v>16873</v>
      </c>
      <c r="C32" s="22">
        <v>123694</v>
      </c>
      <c r="D32" s="22">
        <v>17136</v>
      </c>
      <c r="E32" s="22">
        <v>123804</v>
      </c>
      <c r="F32" s="32">
        <f t="shared" si="0"/>
        <v>98.465219421101779</v>
      </c>
      <c r="G32" s="64">
        <f t="shared" si="1"/>
        <v>99.911149882071655</v>
      </c>
    </row>
    <row r="33" spans="1:7" x14ac:dyDescent="0.25">
      <c r="A33" s="18" t="s">
        <v>115</v>
      </c>
      <c r="B33" s="22">
        <v>17247</v>
      </c>
      <c r="C33" s="22">
        <v>118340</v>
      </c>
      <c r="D33" s="22">
        <v>17923</v>
      </c>
      <c r="E33" s="22">
        <v>125759</v>
      </c>
      <c r="F33" s="32">
        <f t="shared" si="0"/>
        <v>96.228309992746759</v>
      </c>
      <c r="G33" s="64">
        <f t="shared" si="1"/>
        <v>94.100621029111238</v>
      </c>
    </row>
    <row r="34" spans="1:7" x14ac:dyDescent="0.25">
      <c r="A34" s="18" t="s">
        <v>121</v>
      </c>
      <c r="B34" s="22">
        <v>15395</v>
      </c>
      <c r="C34" s="22">
        <v>115515</v>
      </c>
      <c r="D34" s="22">
        <v>14333</v>
      </c>
      <c r="E34" s="22">
        <v>114609</v>
      </c>
      <c r="F34" s="32">
        <f t="shared" si="0"/>
        <v>107.4094746389451</v>
      </c>
      <c r="G34" s="64">
        <f t="shared" si="1"/>
        <v>100.79051383399209</v>
      </c>
    </row>
    <row r="35" spans="1:7" x14ac:dyDescent="0.25">
      <c r="A35" s="18" t="s">
        <v>116</v>
      </c>
      <c r="B35" s="22">
        <v>15573</v>
      </c>
      <c r="C35" s="22">
        <v>106325</v>
      </c>
      <c r="D35" s="22">
        <v>14371</v>
      </c>
      <c r="E35" s="22">
        <v>103563</v>
      </c>
      <c r="F35" s="32">
        <f t="shared" si="0"/>
        <v>108.36406652285852</v>
      </c>
      <c r="G35" s="64">
        <f t="shared" si="1"/>
        <v>102.66697565732936</v>
      </c>
    </row>
    <row r="36" spans="1:7" x14ac:dyDescent="0.25">
      <c r="A36" s="18" t="s">
        <v>123</v>
      </c>
      <c r="B36" s="22">
        <v>12823</v>
      </c>
      <c r="C36" s="22">
        <v>95258</v>
      </c>
      <c r="D36" s="22">
        <v>13305</v>
      </c>
      <c r="E36" s="22">
        <v>98846</v>
      </c>
      <c r="F36" s="32">
        <f t="shared" si="0"/>
        <v>96.377301766253282</v>
      </c>
      <c r="G36" s="64">
        <f t="shared" si="1"/>
        <v>96.370111081884957</v>
      </c>
    </row>
    <row r="37" spans="1:7" x14ac:dyDescent="0.25">
      <c r="A37" s="18" t="s">
        <v>122</v>
      </c>
      <c r="B37" s="22">
        <v>27203</v>
      </c>
      <c r="C37" s="22">
        <v>91108</v>
      </c>
      <c r="D37" s="22">
        <v>25133</v>
      </c>
      <c r="E37" s="22">
        <v>87596</v>
      </c>
      <c r="F37" s="32">
        <f t="shared" si="0"/>
        <v>108.23618350375999</v>
      </c>
      <c r="G37" s="64">
        <f t="shared" si="1"/>
        <v>104.00931549385817</v>
      </c>
    </row>
    <row r="38" spans="1:7" x14ac:dyDescent="0.25">
      <c r="A38" s="18" t="s">
        <v>125</v>
      </c>
      <c r="B38" s="22">
        <v>11334</v>
      </c>
      <c r="C38" s="22">
        <v>88417</v>
      </c>
      <c r="D38" s="22">
        <v>11532</v>
      </c>
      <c r="E38" s="22">
        <v>89271</v>
      </c>
      <c r="F38" s="32">
        <f t="shared" si="0"/>
        <v>98.283038501560867</v>
      </c>
      <c r="G38" s="64">
        <f t="shared" si="1"/>
        <v>99.043362346114634</v>
      </c>
    </row>
    <row r="39" spans="1:7" x14ac:dyDescent="0.25">
      <c r="A39" s="18" t="s">
        <v>120</v>
      </c>
      <c r="B39" s="22">
        <v>13690</v>
      </c>
      <c r="C39" s="22">
        <v>86299</v>
      </c>
      <c r="D39" s="22">
        <v>14131</v>
      </c>
      <c r="E39" s="22">
        <v>91690</v>
      </c>
      <c r="F39" s="32">
        <f t="shared" si="0"/>
        <v>96.879201755006733</v>
      </c>
      <c r="G39" s="64">
        <f t="shared" si="1"/>
        <v>94.120405714908927</v>
      </c>
    </row>
    <row r="40" spans="1:7" x14ac:dyDescent="0.25">
      <c r="A40" s="18" t="s">
        <v>124</v>
      </c>
      <c r="B40" s="22">
        <v>14194</v>
      </c>
      <c r="C40" s="22">
        <v>84121</v>
      </c>
      <c r="D40" s="22">
        <v>13806</v>
      </c>
      <c r="E40" s="22">
        <v>83389</v>
      </c>
      <c r="F40" s="32">
        <f t="shared" si="0"/>
        <v>102.81037230189773</v>
      </c>
      <c r="G40" s="64">
        <f t="shared" si="1"/>
        <v>100.8778136205015</v>
      </c>
    </row>
    <row r="41" spans="1:7" x14ac:dyDescent="0.25">
      <c r="A41" s="18" t="s">
        <v>126</v>
      </c>
      <c r="B41" s="22">
        <v>6214</v>
      </c>
      <c r="C41" s="22">
        <v>35431</v>
      </c>
      <c r="D41" s="22">
        <v>5590</v>
      </c>
      <c r="E41" s="22">
        <v>33140</v>
      </c>
      <c r="F41" s="32">
        <f t="shared" si="0"/>
        <v>111.16279069767442</v>
      </c>
      <c r="G41" s="64">
        <f t="shared" si="1"/>
        <v>106.91309595654799</v>
      </c>
    </row>
    <row r="42" spans="1:7" x14ac:dyDescent="0.25">
      <c r="A42" s="18" t="s">
        <v>127</v>
      </c>
      <c r="B42" s="22">
        <v>11934</v>
      </c>
      <c r="C42" s="22">
        <v>27616</v>
      </c>
      <c r="D42" s="22">
        <v>11947</v>
      </c>
      <c r="E42" s="22">
        <v>30448</v>
      </c>
      <c r="F42" s="32">
        <f t="shared" si="0"/>
        <v>99.891186071817202</v>
      </c>
      <c r="G42" s="64">
        <f t="shared" si="1"/>
        <v>90.698896479243302</v>
      </c>
    </row>
    <row r="43" spans="1:7" x14ac:dyDescent="0.25">
      <c r="A43" s="18" t="s">
        <v>128</v>
      </c>
      <c r="B43" s="22">
        <v>3880</v>
      </c>
      <c r="C43" s="22">
        <v>17506</v>
      </c>
      <c r="D43" s="22">
        <v>2577</v>
      </c>
      <c r="E43" s="22">
        <v>14642</v>
      </c>
      <c r="F43" s="32">
        <f t="shared" si="0"/>
        <v>150.56266977105162</v>
      </c>
      <c r="G43" s="64">
        <f t="shared" si="1"/>
        <v>119.56016937576834</v>
      </c>
    </row>
    <row r="44" spans="1:7" x14ac:dyDescent="0.25">
      <c r="A44" s="18" t="s">
        <v>130</v>
      </c>
      <c r="B44" s="22">
        <v>2887</v>
      </c>
      <c r="C44" s="22">
        <v>17061</v>
      </c>
      <c r="D44" s="22">
        <v>3195</v>
      </c>
      <c r="E44" s="22">
        <v>18360</v>
      </c>
      <c r="F44" s="32">
        <f t="shared" si="0"/>
        <v>90.359937402190923</v>
      </c>
      <c r="G44" s="64">
        <f t="shared" si="1"/>
        <v>92.924836601307192</v>
      </c>
    </row>
    <row r="45" spans="1:7" x14ac:dyDescent="0.25">
      <c r="A45" s="18" t="s">
        <v>129</v>
      </c>
      <c r="B45" s="22">
        <v>1710</v>
      </c>
      <c r="C45" s="22">
        <v>13667</v>
      </c>
      <c r="D45" s="22">
        <v>1542</v>
      </c>
      <c r="E45" s="22">
        <v>13714</v>
      </c>
      <c r="F45" s="32">
        <f t="shared" si="0"/>
        <v>110.89494163424125</v>
      </c>
      <c r="G45" s="64">
        <f t="shared" si="1"/>
        <v>99.657284526760975</v>
      </c>
    </row>
    <row r="46" spans="1:7" x14ac:dyDescent="0.25">
      <c r="A46" s="18" t="s">
        <v>131</v>
      </c>
      <c r="B46" s="22">
        <v>2584</v>
      </c>
      <c r="C46" s="22">
        <v>12221</v>
      </c>
      <c r="D46" s="22">
        <v>2822</v>
      </c>
      <c r="E46" s="22">
        <v>13451</v>
      </c>
      <c r="F46" s="32">
        <f t="shared" si="0"/>
        <v>91.566265060240966</v>
      </c>
      <c r="G46" s="64">
        <f t="shared" si="1"/>
        <v>90.855698461080962</v>
      </c>
    </row>
    <row r="47" spans="1:7" x14ac:dyDescent="0.25">
      <c r="A47" s="18" t="s">
        <v>132</v>
      </c>
      <c r="B47" s="22">
        <v>1000</v>
      </c>
      <c r="C47" s="22">
        <v>2951</v>
      </c>
      <c r="D47" s="22">
        <v>941</v>
      </c>
      <c r="E47" s="22">
        <v>2373</v>
      </c>
      <c r="F47" s="32">
        <f t="shared" si="0"/>
        <v>106.26992561105206</v>
      </c>
      <c r="G47" s="64">
        <f t="shared" si="1"/>
        <v>124.35735356089339</v>
      </c>
    </row>
    <row r="48" spans="1:7" ht="15.75" thickBot="1" x14ac:dyDescent="0.3">
      <c r="A48" s="19"/>
      <c r="B48" s="120"/>
      <c r="C48" s="120"/>
      <c r="D48" s="120"/>
      <c r="E48" s="120"/>
      <c r="F48" s="120"/>
      <c r="G48" s="3"/>
    </row>
    <row r="49" spans="1:7" ht="15.75" thickBot="1" x14ac:dyDescent="0.3">
      <c r="A49" s="53" t="s">
        <v>3</v>
      </c>
      <c r="B49" s="28">
        <f>SUM(B7:B47)</f>
        <v>3102127</v>
      </c>
      <c r="C49" s="28">
        <f>SUM(C7:C47)</f>
        <v>15235780</v>
      </c>
      <c r="D49" s="28">
        <f>SUM(D7:D47)</f>
        <v>3033084</v>
      </c>
      <c r="E49" s="28">
        <f>SUM(E7:E47)</f>
        <v>15166218</v>
      </c>
      <c r="F49" s="28">
        <f>B49/D49*100</f>
        <v>102.27632996646318</v>
      </c>
      <c r="G49" s="55">
        <f>C49/E49*100</f>
        <v>100.45866411784401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77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39AD-96FC-4BF7-A57E-C3B2AF538DC7}">
  <sheetPr>
    <pageSetUpPr fitToPage="1"/>
  </sheetPr>
  <dimension ref="A1:G13"/>
  <sheetViews>
    <sheetView workbookViewId="0">
      <selection activeCell="E23" sqref="E23"/>
    </sheetView>
  </sheetViews>
  <sheetFormatPr defaultRowHeight="15" x14ac:dyDescent="0.25"/>
  <cols>
    <col min="1" max="1" width="76.140625" customWidth="1"/>
    <col min="2" max="2" width="19.5703125" customWidth="1"/>
    <col min="3" max="3" width="17.140625" customWidth="1"/>
    <col min="4" max="4" width="18.42578125" customWidth="1"/>
    <col min="5" max="5" width="18.85546875" customWidth="1"/>
    <col min="6" max="6" width="14.85546875" customWidth="1"/>
    <col min="7" max="7" width="16.85546875" customWidth="1"/>
  </cols>
  <sheetData>
    <row r="1" spans="1:7" ht="15.75" x14ac:dyDescent="0.25">
      <c r="A1" s="2" t="s">
        <v>15</v>
      </c>
    </row>
    <row r="2" spans="1:7" x14ac:dyDescent="0.25">
      <c r="A2" t="s">
        <v>148</v>
      </c>
    </row>
    <row r="3" spans="1:7" ht="15.75" thickBot="1" x14ac:dyDescent="0.3"/>
    <row r="4" spans="1:7" ht="40.5" customHeight="1" x14ac:dyDescent="0.25">
      <c r="A4" s="15"/>
      <c r="B4" s="108" t="s">
        <v>149</v>
      </c>
      <c r="C4" s="108"/>
      <c r="D4" s="113" t="s">
        <v>150</v>
      </c>
      <c r="E4" s="101"/>
      <c r="F4" s="109" t="s">
        <v>4</v>
      </c>
      <c r="G4" s="110"/>
    </row>
    <row r="5" spans="1:7" ht="24.75" customHeight="1" x14ac:dyDescent="0.25">
      <c r="A5" s="13"/>
      <c r="B5" s="114">
        <v>1</v>
      </c>
      <c r="C5" s="115"/>
      <c r="D5" s="116">
        <v>2</v>
      </c>
      <c r="E5" s="117"/>
      <c r="F5" s="118" t="s">
        <v>10</v>
      </c>
      <c r="G5" s="119"/>
    </row>
    <row r="6" spans="1:7" ht="28.5" customHeight="1" thickBot="1" x14ac:dyDescent="0.3">
      <c r="A6" s="14"/>
      <c r="B6" s="12" t="s">
        <v>0</v>
      </c>
      <c r="C6" s="12" t="s">
        <v>1</v>
      </c>
      <c r="D6" s="16" t="s">
        <v>0</v>
      </c>
      <c r="E6" s="11" t="s">
        <v>1</v>
      </c>
      <c r="F6" s="82" t="s">
        <v>0</v>
      </c>
      <c r="G6" s="83" t="s">
        <v>1</v>
      </c>
    </row>
    <row r="7" spans="1:7" x14ac:dyDescent="0.25">
      <c r="A7" s="47" t="s">
        <v>133</v>
      </c>
      <c r="B7" s="36">
        <v>246884</v>
      </c>
      <c r="C7" s="27">
        <v>1086430</v>
      </c>
      <c r="D7" s="27">
        <v>242321</v>
      </c>
      <c r="E7" s="27">
        <v>1075547</v>
      </c>
      <c r="F7" s="35">
        <f>B7/D7*100</f>
        <v>101.88303943942128</v>
      </c>
      <c r="G7" s="65">
        <f>C7/E7*100</f>
        <v>101.01185722241799</v>
      </c>
    </row>
    <row r="8" spans="1:7" x14ac:dyDescent="0.25">
      <c r="A8" s="18" t="s">
        <v>134</v>
      </c>
      <c r="B8" s="37">
        <v>51259</v>
      </c>
      <c r="C8" s="22">
        <v>288518</v>
      </c>
      <c r="D8" s="22">
        <v>55123</v>
      </c>
      <c r="E8" s="22">
        <v>316257</v>
      </c>
      <c r="F8" s="35">
        <f t="shared" ref="F8:F11" si="0">B8/D8*100</f>
        <v>92.990221867460036</v>
      </c>
      <c r="G8" s="65">
        <f t="shared" ref="G8:G11" si="1">C8/E8*100</f>
        <v>91.228968844958374</v>
      </c>
    </row>
    <row r="9" spans="1:7" x14ac:dyDescent="0.25">
      <c r="A9" s="18" t="s">
        <v>135</v>
      </c>
      <c r="B9" s="37">
        <v>1125</v>
      </c>
      <c r="C9" s="22">
        <v>7338</v>
      </c>
      <c r="D9" s="22">
        <v>861</v>
      </c>
      <c r="E9" s="22">
        <v>5960</v>
      </c>
      <c r="F9" s="35">
        <f t="shared" si="0"/>
        <v>130.66202090592333</v>
      </c>
      <c r="G9" s="65">
        <f t="shared" si="1"/>
        <v>123.12080536912751</v>
      </c>
    </row>
    <row r="10" spans="1:7" x14ac:dyDescent="0.25">
      <c r="A10" s="18" t="s">
        <v>136</v>
      </c>
      <c r="B10" s="37">
        <v>553989</v>
      </c>
      <c r="C10" s="22">
        <v>3523025</v>
      </c>
      <c r="D10" s="22">
        <v>542599</v>
      </c>
      <c r="E10" s="22">
        <v>3575300</v>
      </c>
      <c r="F10" s="35">
        <f t="shared" si="0"/>
        <v>102.09915609870272</v>
      </c>
      <c r="G10" s="65">
        <f t="shared" si="1"/>
        <v>98.537884932732922</v>
      </c>
    </row>
    <row r="11" spans="1:7" x14ac:dyDescent="0.25">
      <c r="A11" s="18" t="s">
        <v>156</v>
      </c>
      <c r="B11" s="37">
        <f>107716+19</f>
        <v>107735</v>
      </c>
      <c r="C11" s="22">
        <f>474384+150</f>
        <v>474534</v>
      </c>
      <c r="D11" s="22">
        <f>108270+6</f>
        <v>108276</v>
      </c>
      <c r="E11" s="22">
        <f>482081+87</f>
        <v>482168</v>
      </c>
      <c r="F11" s="35">
        <f t="shared" si="0"/>
        <v>99.500350954966933</v>
      </c>
      <c r="G11" s="65">
        <f t="shared" si="1"/>
        <v>98.416734416220081</v>
      </c>
    </row>
    <row r="12" spans="1:7" ht="15.75" thickBot="1" x14ac:dyDescent="0.3">
      <c r="A12" s="48"/>
      <c r="B12" s="42"/>
      <c r="C12" s="43"/>
      <c r="D12" s="43"/>
      <c r="E12" s="43"/>
      <c r="F12" s="38"/>
      <c r="G12" s="66"/>
    </row>
    <row r="13" spans="1:7" ht="15.75" thickBot="1" x14ac:dyDescent="0.3">
      <c r="A13" s="53" t="s">
        <v>3</v>
      </c>
      <c r="B13" s="50">
        <f>SUM(B7:B11)</f>
        <v>960992</v>
      </c>
      <c r="C13" s="50">
        <f>SUM(C7:C11)</f>
        <v>5379845</v>
      </c>
      <c r="D13" s="50">
        <f>SUM(D7:D11)</f>
        <v>949180</v>
      </c>
      <c r="E13" s="50">
        <f>SUM(E7:E11)</f>
        <v>5455232</v>
      </c>
      <c r="F13" s="50">
        <f>B13/D13*100</f>
        <v>101.24444257148275</v>
      </c>
      <c r="G13" s="60">
        <f>C13/E13*100</f>
        <v>98.618078937797691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72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BC7C8-5FDB-40E6-BD8D-25B2A88485D7}">
  <sheetPr>
    <pageSetUpPr fitToPage="1"/>
  </sheetPr>
  <dimension ref="A1:G13"/>
  <sheetViews>
    <sheetView workbookViewId="0">
      <selection activeCell="C21" sqref="C21"/>
    </sheetView>
  </sheetViews>
  <sheetFormatPr defaultRowHeight="15" x14ac:dyDescent="0.25"/>
  <cols>
    <col min="1" max="1" width="72.140625" customWidth="1"/>
    <col min="2" max="2" width="18.85546875" customWidth="1"/>
    <col min="3" max="3" width="18.5703125" customWidth="1"/>
    <col min="4" max="4" width="17.140625" customWidth="1"/>
    <col min="5" max="5" width="18.28515625" customWidth="1"/>
    <col min="6" max="6" width="17.140625" customWidth="1"/>
    <col min="7" max="7" width="16.7109375" customWidth="1"/>
  </cols>
  <sheetData>
    <row r="1" spans="1:7" ht="15.75" x14ac:dyDescent="0.25">
      <c r="A1" s="2" t="s">
        <v>15</v>
      </c>
    </row>
    <row r="2" spans="1:7" x14ac:dyDescent="0.25">
      <c r="A2" t="s">
        <v>151</v>
      </c>
    </row>
    <row r="3" spans="1:7" ht="15.75" thickBot="1" x14ac:dyDescent="0.3"/>
    <row r="4" spans="1:7" ht="46.5" customHeight="1" x14ac:dyDescent="0.25">
      <c r="A4" s="15"/>
      <c r="B4" s="108" t="s">
        <v>152</v>
      </c>
      <c r="C4" s="108"/>
      <c r="D4" s="113" t="s">
        <v>153</v>
      </c>
      <c r="E4" s="101"/>
      <c r="F4" s="109" t="s">
        <v>4</v>
      </c>
      <c r="G4" s="110"/>
    </row>
    <row r="5" spans="1:7" ht="27" customHeight="1" x14ac:dyDescent="0.25">
      <c r="A5" s="13"/>
      <c r="B5" s="114">
        <v>1</v>
      </c>
      <c r="C5" s="115"/>
      <c r="D5" s="116">
        <v>2</v>
      </c>
      <c r="E5" s="117"/>
      <c r="F5" s="118" t="s">
        <v>2</v>
      </c>
      <c r="G5" s="119"/>
    </row>
    <row r="6" spans="1:7" ht="36" customHeight="1" thickBot="1" x14ac:dyDescent="0.3">
      <c r="A6" s="14"/>
      <c r="B6" s="12" t="s">
        <v>0</v>
      </c>
      <c r="C6" s="12" t="s">
        <v>1</v>
      </c>
      <c r="D6" s="16" t="s">
        <v>0</v>
      </c>
      <c r="E6" s="11" t="s">
        <v>1</v>
      </c>
      <c r="F6" s="20" t="s">
        <v>0</v>
      </c>
      <c r="G6" s="58" t="s">
        <v>1</v>
      </c>
    </row>
    <row r="7" spans="1:7" x14ac:dyDescent="0.25">
      <c r="A7" s="47" t="s">
        <v>133</v>
      </c>
      <c r="B7" s="27">
        <v>1018109</v>
      </c>
      <c r="C7" s="27">
        <v>3839784</v>
      </c>
      <c r="D7" s="27">
        <v>996793</v>
      </c>
      <c r="E7" s="27">
        <v>3769262</v>
      </c>
      <c r="F7" s="27">
        <f>B7/D7*100</f>
        <v>102.13845803491799</v>
      </c>
      <c r="G7" s="56">
        <f>C7/E7*100</f>
        <v>101.87097633435936</v>
      </c>
    </row>
    <row r="8" spans="1:7" x14ac:dyDescent="0.25">
      <c r="A8" s="18" t="s">
        <v>134</v>
      </c>
      <c r="B8" s="22">
        <v>160665</v>
      </c>
      <c r="C8" s="22">
        <v>809315</v>
      </c>
      <c r="D8" s="22">
        <v>177004</v>
      </c>
      <c r="E8" s="22">
        <v>887638</v>
      </c>
      <c r="F8" s="27">
        <f t="shared" ref="F8:F11" si="0">B8/D8*100</f>
        <v>90.769135160787329</v>
      </c>
      <c r="G8" s="56">
        <f t="shared" ref="G8:G11" si="1">C8/E8*100</f>
        <v>91.176245271157839</v>
      </c>
    </row>
    <row r="9" spans="1:7" x14ac:dyDescent="0.25">
      <c r="A9" s="18" t="s">
        <v>135</v>
      </c>
      <c r="B9" s="22">
        <v>2948</v>
      </c>
      <c r="C9" s="22">
        <v>17325</v>
      </c>
      <c r="D9" s="22">
        <v>2356</v>
      </c>
      <c r="E9" s="22">
        <v>14447</v>
      </c>
      <c r="F9" s="27">
        <f t="shared" si="0"/>
        <v>125.12733446519523</v>
      </c>
      <c r="G9" s="56">
        <f t="shared" si="1"/>
        <v>119.92109088392053</v>
      </c>
    </row>
    <row r="10" spans="1:7" x14ac:dyDescent="0.25">
      <c r="A10" s="18" t="s">
        <v>136</v>
      </c>
      <c r="B10" s="22">
        <v>1576388</v>
      </c>
      <c r="C10" s="22">
        <v>9193853</v>
      </c>
      <c r="D10" s="22">
        <v>1521422</v>
      </c>
      <c r="E10" s="22">
        <v>9117207</v>
      </c>
      <c r="F10" s="27">
        <f t="shared" si="0"/>
        <v>103.61280433699527</v>
      </c>
      <c r="G10" s="56">
        <f t="shared" si="1"/>
        <v>100.84067412311688</v>
      </c>
    </row>
    <row r="11" spans="1:7" x14ac:dyDescent="0.25">
      <c r="A11" s="18" t="s">
        <v>156</v>
      </c>
      <c r="B11" s="22">
        <f>343847+170</f>
        <v>344017</v>
      </c>
      <c r="C11" s="22">
        <f>1373123+2380</f>
        <v>1375503</v>
      </c>
      <c r="D11" s="22">
        <f>335431+78</f>
        <v>335509</v>
      </c>
      <c r="E11" s="22">
        <f>1377057+607</f>
        <v>1377664</v>
      </c>
      <c r="F11" s="27">
        <f t="shared" si="0"/>
        <v>102.53584851673129</v>
      </c>
      <c r="G11" s="56">
        <f t="shared" si="1"/>
        <v>99.843140272228936</v>
      </c>
    </row>
    <row r="12" spans="1:7" ht="15.75" thickBot="1" x14ac:dyDescent="0.3">
      <c r="A12" s="44"/>
      <c r="B12" s="43"/>
      <c r="C12" s="43"/>
      <c r="D12" s="43"/>
      <c r="E12" s="43"/>
      <c r="F12" s="45"/>
      <c r="G12" s="67"/>
    </row>
    <row r="13" spans="1:7" ht="15.75" thickBot="1" x14ac:dyDescent="0.3">
      <c r="A13" s="49" t="s">
        <v>3</v>
      </c>
      <c r="B13" s="50">
        <f>SUM(B7:B11)</f>
        <v>3102127</v>
      </c>
      <c r="C13" s="50">
        <f>SUM(C7:C11)</f>
        <v>15235780</v>
      </c>
      <c r="D13" s="50">
        <f>SUM(D7:D11)</f>
        <v>3033084</v>
      </c>
      <c r="E13" s="50">
        <f>SUM(E7:E11)</f>
        <v>15166218</v>
      </c>
      <c r="F13" s="50">
        <f>B13/D13*100</f>
        <v>102.27632996646318</v>
      </c>
      <c r="G13" s="60">
        <f>C13/E13*100</f>
        <v>100.45866411784401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74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F7C7-986E-4CE9-9C8D-BBF2CD3D3E2B}">
  <sheetPr>
    <pageSetUpPr fitToPage="1"/>
  </sheetPr>
  <dimension ref="A1:G24"/>
  <sheetViews>
    <sheetView workbookViewId="0">
      <selection activeCell="G25" sqref="G25"/>
    </sheetView>
  </sheetViews>
  <sheetFormatPr defaultRowHeight="15" x14ac:dyDescent="0.25"/>
  <cols>
    <col min="1" max="1" width="28.85546875" customWidth="1"/>
    <col min="2" max="2" width="20.5703125" customWidth="1"/>
    <col min="3" max="3" width="19.5703125" customWidth="1"/>
    <col min="4" max="4" width="20.7109375" customWidth="1"/>
    <col min="5" max="6" width="17.85546875" customWidth="1"/>
    <col min="7" max="7" width="19" customWidth="1"/>
  </cols>
  <sheetData>
    <row r="1" spans="1:7" ht="15.75" x14ac:dyDescent="0.25">
      <c r="A1" s="2" t="s">
        <v>16</v>
      </c>
    </row>
    <row r="2" spans="1:7" x14ac:dyDescent="0.25">
      <c r="A2" t="s">
        <v>148</v>
      </c>
    </row>
    <row r="3" spans="1:7" ht="15.75" x14ac:dyDescent="0.25">
      <c r="A3" s="2"/>
    </row>
    <row r="4" spans="1:7" ht="16.5" thickBot="1" x14ac:dyDescent="0.3">
      <c r="A4" s="2"/>
    </row>
    <row r="5" spans="1:7" ht="46.5" customHeight="1" x14ac:dyDescent="0.25">
      <c r="A5" s="5"/>
      <c r="B5" s="100" t="s">
        <v>154</v>
      </c>
      <c r="C5" s="100"/>
      <c r="D5" s="101" t="s">
        <v>150</v>
      </c>
      <c r="E5" s="101"/>
      <c r="F5" s="109" t="s">
        <v>4</v>
      </c>
      <c r="G5" s="110"/>
    </row>
    <row r="6" spans="1:7" x14ac:dyDescent="0.25">
      <c r="A6" s="4"/>
      <c r="B6" s="104">
        <v>1</v>
      </c>
      <c r="C6" s="104"/>
      <c r="D6" s="105">
        <v>2</v>
      </c>
      <c r="E6" s="105"/>
      <c r="F6" s="111" t="s">
        <v>10</v>
      </c>
      <c r="G6" s="112"/>
    </row>
    <row r="7" spans="1:7" ht="42" customHeight="1" thickBot="1" x14ac:dyDescent="0.3">
      <c r="A7" s="17"/>
      <c r="B7" s="7" t="s">
        <v>0</v>
      </c>
      <c r="C7" s="7" t="s">
        <v>1</v>
      </c>
      <c r="D7" s="8" t="s">
        <v>0</v>
      </c>
      <c r="E7" s="8" t="s">
        <v>1</v>
      </c>
      <c r="F7" s="21" t="s">
        <v>0</v>
      </c>
      <c r="G7" s="62" t="s">
        <v>1</v>
      </c>
    </row>
    <row r="8" spans="1:7" x14ac:dyDescent="0.25">
      <c r="A8" s="23" t="s">
        <v>5</v>
      </c>
      <c r="B8" s="122">
        <v>480173</v>
      </c>
      <c r="C8" s="24">
        <v>2456925</v>
      </c>
      <c r="D8" s="24">
        <v>475351</v>
      </c>
      <c r="E8" s="24">
        <v>2489404</v>
      </c>
      <c r="F8" s="24">
        <f>B8/D8*100</f>
        <v>101.01440830039277</v>
      </c>
      <c r="G8" s="59">
        <f>C8/E8*100</f>
        <v>98.695310202763395</v>
      </c>
    </row>
    <row r="9" spans="1:7" x14ac:dyDescent="0.25">
      <c r="A9" s="18" t="s">
        <v>6</v>
      </c>
      <c r="B9" s="22">
        <v>283477</v>
      </c>
      <c r="C9" s="22">
        <v>1742118</v>
      </c>
      <c r="D9" s="123">
        <v>280507</v>
      </c>
      <c r="E9" s="22">
        <v>1781439</v>
      </c>
      <c r="F9" s="22">
        <f>B9/D9*100</f>
        <v>101.05879710666757</v>
      </c>
      <c r="G9" s="57">
        <f>C9/E9*100</f>
        <v>97.792739465117805</v>
      </c>
    </row>
    <row r="10" spans="1:7" x14ac:dyDescent="0.25">
      <c r="A10" s="18" t="s">
        <v>11</v>
      </c>
      <c r="B10" s="22">
        <v>20113</v>
      </c>
      <c r="C10" s="22">
        <v>123784</v>
      </c>
      <c r="D10" s="22">
        <v>18790</v>
      </c>
      <c r="E10" s="84">
        <v>122807</v>
      </c>
      <c r="F10" s="22">
        <f>B10/D10*100</f>
        <v>107.04097924427887</v>
      </c>
      <c r="G10" s="57">
        <f>C10/E10*100</f>
        <v>100.79555725650818</v>
      </c>
    </row>
    <row r="11" spans="1:7" x14ac:dyDescent="0.25">
      <c r="A11" s="18" t="s">
        <v>7</v>
      </c>
      <c r="B11" s="46">
        <v>79333</v>
      </c>
      <c r="C11" s="46">
        <v>520509</v>
      </c>
      <c r="D11" s="46">
        <v>78742</v>
      </c>
      <c r="E11" s="22">
        <v>526529</v>
      </c>
      <c r="F11" s="22">
        <f>B11/D11*100</f>
        <v>100.75055243707298</v>
      </c>
      <c r="G11" s="57">
        <f>C11/E11*100</f>
        <v>98.856663165751556</v>
      </c>
    </row>
    <row r="12" spans="1:7" x14ac:dyDescent="0.25">
      <c r="A12" s="18" t="s">
        <v>8</v>
      </c>
      <c r="B12" s="123">
        <v>85822</v>
      </c>
      <c r="C12" s="22">
        <v>456479</v>
      </c>
      <c r="D12" s="22">
        <v>83544</v>
      </c>
      <c r="E12" s="22">
        <v>453247</v>
      </c>
      <c r="F12" s="22">
        <f>B12/D12*100</f>
        <v>102.72670688499473</v>
      </c>
      <c r="G12" s="57">
        <f>C12/E12*100</f>
        <v>100.71307697568874</v>
      </c>
    </row>
    <row r="13" spans="1:7" ht="15.75" thickBot="1" x14ac:dyDescent="0.3">
      <c r="A13" s="25" t="s">
        <v>9</v>
      </c>
      <c r="B13" s="26">
        <v>12074</v>
      </c>
      <c r="C13" s="26">
        <v>80030</v>
      </c>
      <c r="D13" s="26">
        <v>12246</v>
      </c>
      <c r="E13" s="26">
        <v>81806</v>
      </c>
      <c r="F13" s="26">
        <f>B13/D13*100</f>
        <v>98.59545974195656</v>
      </c>
      <c r="G13" s="61">
        <f>C13/E13*100</f>
        <v>97.829010097058898</v>
      </c>
    </row>
    <row r="14" spans="1:7" ht="15.75" thickBot="1" x14ac:dyDescent="0.3">
      <c r="A14" s="19"/>
      <c r="G14" s="3"/>
    </row>
    <row r="15" spans="1:7" ht="15.75" thickBot="1" x14ac:dyDescent="0.3">
      <c r="A15" s="49" t="s">
        <v>3</v>
      </c>
      <c r="B15" s="50">
        <f>SUM(B8:B13)</f>
        <v>960992</v>
      </c>
      <c r="C15" s="50">
        <f>SUM(C8:C13)</f>
        <v>5379845</v>
      </c>
      <c r="D15" s="50">
        <f>SUM(D8:D13)</f>
        <v>949180</v>
      </c>
      <c r="E15" s="50">
        <f>SUM(E8:E13)</f>
        <v>5455232</v>
      </c>
      <c r="F15" s="50">
        <f>B15/D15*100</f>
        <v>101.24444257148275</v>
      </c>
      <c r="G15" s="60">
        <f>C15/E15*100</f>
        <v>98.618078937797691</v>
      </c>
    </row>
    <row r="16" spans="1:7" x14ac:dyDescent="0.25">
      <c r="C16" s="41"/>
    </row>
    <row r="19" spans="2:7" x14ac:dyDescent="0.25">
      <c r="B19" s="39"/>
      <c r="C19" s="39"/>
      <c r="D19" s="40"/>
      <c r="E19" s="39"/>
      <c r="F19" s="39"/>
      <c r="G19" s="40"/>
    </row>
    <row r="20" spans="2:7" x14ac:dyDescent="0.25">
      <c r="B20" s="39"/>
      <c r="C20" s="39"/>
      <c r="D20" s="40"/>
      <c r="E20" s="39"/>
      <c r="F20" s="39"/>
      <c r="G20" s="40"/>
    </row>
    <row r="22" spans="2:7" x14ac:dyDescent="0.25">
      <c r="B22" s="39"/>
      <c r="C22" s="39"/>
      <c r="D22" s="40"/>
      <c r="E22" s="39"/>
      <c r="F22" s="39"/>
      <c r="G22" s="40"/>
    </row>
    <row r="24" spans="2:7" x14ac:dyDescent="0.25">
      <c r="B24" s="39"/>
      <c r="C24" s="39"/>
      <c r="D24" s="40"/>
      <c r="E24" s="39"/>
      <c r="F24" s="39"/>
      <c r="G24" s="40"/>
    </row>
  </sheetData>
  <mergeCells count="6"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  <pageSetup paperSize="9" scale="90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8379-79E4-41C9-A506-AD2E745C4FF1}">
  <sheetPr>
    <pageSetUpPr fitToPage="1"/>
  </sheetPr>
  <dimension ref="A1:G21"/>
  <sheetViews>
    <sheetView tabSelected="1" workbookViewId="0">
      <selection activeCell="J18" sqref="J18"/>
    </sheetView>
  </sheetViews>
  <sheetFormatPr defaultRowHeight="15" x14ac:dyDescent="0.25"/>
  <cols>
    <col min="1" max="1" width="27.5703125" customWidth="1"/>
    <col min="2" max="2" width="17.85546875" customWidth="1"/>
    <col min="3" max="3" width="18.85546875" customWidth="1"/>
    <col min="4" max="4" width="17.140625" customWidth="1"/>
    <col min="5" max="5" width="15.85546875" customWidth="1"/>
    <col min="6" max="6" width="15.7109375" customWidth="1"/>
    <col min="7" max="7" width="16.5703125" customWidth="1"/>
    <col min="10" max="11" width="9.140625" customWidth="1"/>
  </cols>
  <sheetData>
    <row r="1" spans="1:7" ht="15.75" x14ac:dyDescent="0.25">
      <c r="A1" s="2" t="s">
        <v>16</v>
      </c>
    </row>
    <row r="2" spans="1:7" ht="24.75" customHeight="1" x14ac:dyDescent="0.25">
      <c r="A2" t="s">
        <v>151</v>
      </c>
    </row>
    <row r="3" spans="1:7" ht="18.75" customHeight="1" x14ac:dyDescent="0.25">
      <c r="A3" s="1"/>
    </row>
    <row r="4" spans="1:7" ht="21.75" customHeight="1" thickBot="1" x14ac:dyDescent="0.3">
      <c r="A4" s="1"/>
    </row>
    <row r="5" spans="1:7" ht="54.75" customHeight="1" x14ac:dyDescent="0.25">
      <c r="A5" s="5"/>
      <c r="B5" s="100" t="s">
        <v>155</v>
      </c>
      <c r="C5" s="100"/>
      <c r="D5" s="101" t="s">
        <v>153</v>
      </c>
      <c r="E5" s="101"/>
      <c r="F5" s="109" t="s">
        <v>4</v>
      </c>
      <c r="G5" s="110"/>
    </row>
    <row r="6" spans="1:7" x14ac:dyDescent="0.25">
      <c r="A6" s="4"/>
      <c r="B6" s="104">
        <v>1</v>
      </c>
      <c r="C6" s="104"/>
      <c r="D6" s="105">
        <v>2</v>
      </c>
      <c r="E6" s="105"/>
      <c r="F6" s="111" t="s">
        <v>10</v>
      </c>
      <c r="G6" s="112"/>
    </row>
    <row r="7" spans="1:7" ht="36.75" customHeight="1" x14ac:dyDescent="0.25">
      <c r="A7" s="17"/>
      <c r="B7" s="7" t="s">
        <v>0</v>
      </c>
      <c r="C7" s="7" t="s">
        <v>1</v>
      </c>
      <c r="D7" s="8" t="s">
        <v>0</v>
      </c>
      <c r="E7" s="8" t="s">
        <v>1</v>
      </c>
      <c r="F7" s="21" t="s">
        <v>0</v>
      </c>
      <c r="G7" s="62" t="s">
        <v>1</v>
      </c>
    </row>
    <row r="8" spans="1:7" x14ac:dyDescent="0.25">
      <c r="A8" s="18" t="s">
        <v>5</v>
      </c>
      <c r="B8" s="22">
        <v>1647499</v>
      </c>
      <c r="C8" s="22">
        <v>7132944</v>
      </c>
      <c r="D8" s="22">
        <v>1597901</v>
      </c>
      <c r="E8" s="22">
        <v>7042091</v>
      </c>
      <c r="F8" s="22">
        <f t="shared" ref="F8:F11" si="0">B8/D8*100</f>
        <v>103.10394699045811</v>
      </c>
      <c r="G8" s="57">
        <f t="shared" ref="G8:G11" si="1">C8/E8*100</f>
        <v>101.2901423739057</v>
      </c>
    </row>
    <row r="9" spans="1:7" x14ac:dyDescent="0.25">
      <c r="A9" s="18" t="s">
        <v>6</v>
      </c>
      <c r="B9" s="22">
        <v>850468</v>
      </c>
      <c r="C9" s="22">
        <v>4851849</v>
      </c>
      <c r="D9" s="22">
        <v>846468</v>
      </c>
      <c r="E9" s="22">
        <v>4892577</v>
      </c>
      <c r="F9" s="22">
        <f t="shared" si="0"/>
        <v>100.47255182712165</v>
      </c>
      <c r="G9" s="57">
        <f t="shared" si="1"/>
        <v>99.167555257689358</v>
      </c>
    </row>
    <row r="10" spans="1:7" x14ac:dyDescent="0.25">
      <c r="A10" s="18" t="s">
        <v>11</v>
      </c>
      <c r="B10" s="22">
        <v>56701</v>
      </c>
      <c r="C10" s="22">
        <v>310358</v>
      </c>
      <c r="D10" s="68">
        <v>51838</v>
      </c>
      <c r="E10" s="22">
        <v>297448</v>
      </c>
      <c r="F10" s="22">
        <f t="shared" si="0"/>
        <v>109.3811489640804</v>
      </c>
      <c r="G10" s="57">
        <f t="shared" si="1"/>
        <v>104.34025443102659</v>
      </c>
    </row>
    <row r="11" spans="1:7" x14ac:dyDescent="0.25">
      <c r="A11" s="18" t="s">
        <v>7</v>
      </c>
      <c r="B11" s="46">
        <v>237960</v>
      </c>
      <c r="C11" s="46">
        <v>1448315</v>
      </c>
      <c r="D11" s="46">
        <v>237856</v>
      </c>
      <c r="E11" s="46">
        <v>1466484</v>
      </c>
      <c r="F11" s="22">
        <f t="shared" si="0"/>
        <v>100.04372393380869</v>
      </c>
      <c r="G11" s="57">
        <f t="shared" si="1"/>
        <v>98.761050239893507</v>
      </c>
    </row>
    <row r="12" spans="1:7" x14ac:dyDescent="0.25">
      <c r="A12" s="18" t="s">
        <v>8</v>
      </c>
      <c r="B12" s="22">
        <v>272679</v>
      </c>
      <c r="C12" s="22">
        <v>1275860</v>
      </c>
      <c r="D12" s="22">
        <v>262646</v>
      </c>
      <c r="E12" s="22">
        <v>1249845</v>
      </c>
      <c r="F12" s="22">
        <f>B12/D12*100</f>
        <v>103.8199706068244</v>
      </c>
      <c r="G12" s="57">
        <f>C12/E12*100</f>
        <v>102.0814581008045</v>
      </c>
    </row>
    <row r="13" spans="1:7" x14ac:dyDescent="0.25">
      <c r="A13" s="18" t="s">
        <v>9</v>
      </c>
      <c r="B13" s="22">
        <v>36820</v>
      </c>
      <c r="C13" s="46">
        <v>216454</v>
      </c>
      <c r="D13" s="22">
        <v>36375</v>
      </c>
      <c r="E13" s="22">
        <v>217773</v>
      </c>
      <c r="F13" s="22">
        <f>B13/D13*100</f>
        <v>101.2233676975945</v>
      </c>
      <c r="G13" s="57">
        <f>C13/E13*100</f>
        <v>99.394323446891946</v>
      </c>
    </row>
    <row r="14" spans="1:7" x14ac:dyDescent="0.25">
      <c r="A14" s="19"/>
      <c r="F14" s="54"/>
      <c r="G14" s="69"/>
    </row>
    <row r="15" spans="1:7" ht="15.75" thickBot="1" x14ac:dyDescent="0.3">
      <c r="A15" s="51" t="s">
        <v>3</v>
      </c>
      <c r="B15" s="52">
        <f>SUM(B8:B13)</f>
        <v>3102127</v>
      </c>
      <c r="C15" s="52">
        <f>SUM(C8:C13)</f>
        <v>15235780</v>
      </c>
      <c r="D15" s="52">
        <f>SUM(D8:D13)</f>
        <v>3033084</v>
      </c>
      <c r="E15" s="52">
        <f>SUM(E8:E13)</f>
        <v>15166218</v>
      </c>
      <c r="F15" s="52">
        <f>B15/D15*100</f>
        <v>102.27632996646318</v>
      </c>
      <c r="G15" s="70">
        <f>C15/E15*100</f>
        <v>100.45866411784401</v>
      </c>
    </row>
    <row r="21" spans="3:7" x14ac:dyDescent="0.25">
      <c r="C21" s="39"/>
      <c r="D21" s="39"/>
      <c r="E21" s="40"/>
      <c r="F21" s="39"/>
      <c r="G21" s="39"/>
    </row>
  </sheetData>
  <mergeCells count="6">
    <mergeCell ref="B6:C6"/>
    <mergeCell ref="D6:E6"/>
    <mergeCell ref="F6:G6"/>
    <mergeCell ref="B5:C5"/>
    <mergeCell ref="D5:E5"/>
    <mergeCell ref="F5:G5"/>
  </mergeCells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KOLOVOZ</vt:lpstr>
      <vt:lpstr>TRŽIŠTA mjesečna</vt:lpstr>
      <vt:lpstr>TRŽIŠTA kumulativ</vt:lpstr>
      <vt:lpstr>DESTINACIJE -TZ mjesečna</vt:lpstr>
      <vt:lpstr>DESTINACIJE - TZ kumulativ</vt:lpstr>
      <vt:lpstr>VRSTA OBJEKATA mjesečna</vt:lpstr>
      <vt:lpstr>VRSTA OBJEKATA kumulativ</vt:lpstr>
      <vt:lpstr>KLASTERI mjesečna</vt:lpstr>
      <vt:lpstr>KLASTERI kumulativ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Split Dalmacija</cp:lastModifiedBy>
  <cp:lastPrinted>2025-09-05T09:33:31Z</cp:lastPrinted>
  <dcterms:created xsi:type="dcterms:W3CDTF">2025-04-02T09:18:32Z</dcterms:created>
  <dcterms:modified xsi:type="dcterms:W3CDTF">2025-09-05T09:34:42Z</dcterms:modified>
</cp:coreProperties>
</file>